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codeName="ThisWorkbook"/>
  <mc:AlternateContent xmlns:mc="http://schemas.openxmlformats.org/markup-compatibility/2006">
    <mc:Choice Requires="x15">
      <x15ac:absPath xmlns:x15ac="http://schemas.microsoft.com/office/spreadsheetml/2010/11/ac" url="\\Charlie\IFIC\Workspace\3. DATA\SALOON provient de FED330\Stephanie\Indexation\Docs à indexer\2405 - Indexé mai 2024\"/>
    </mc:Choice>
  </mc:AlternateContent>
  <xr:revisionPtr revIDLastSave="0" documentId="13_ncr:1_{5FDFD247-BD2A-4925-B2EC-344358A16C4B}" xr6:coauthVersionLast="47" xr6:coauthVersionMax="47" xr10:uidLastSave="{00000000-0000-0000-0000-000000000000}"/>
  <bookViews>
    <workbookView xWindow="-108" yWindow="-108" windowWidth="23256" windowHeight="12456" tabRatio="854" firstSheet="9" activeTab="9" xr2:uid="{00000000-000D-0000-FFFF-FFFF00000000}"/>
  </bookViews>
  <sheets>
    <sheet name="Paramètres" sheetId="10" state="hidden" r:id="rId1"/>
    <sheet name="Barèmes - Base" sheetId="1" state="hidden" r:id="rId2"/>
    <sheet name="Foyer" sheetId="2" state="hidden" r:id="rId3"/>
    <sheet name="Résidence" sheetId="3" state="hidden" r:id="rId4"/>
    <sheet name="Supplément" sheetId="4" state="hidden" r:id="rId5"/>
    <sheet name="Complément" sheetId="5" state="hidden" r:id="rId6"/>
    <sheet name="TPP-QPP" sheetId="6" state="hidden" r:id="rId7"/>
    <sheet name="Match code-catégorie" sheetId="8" state="hidden" r:id="rId8"/>
    <sheet name="Barèmes-cible" sheetId="7" state="hidden" r:id="rId9"/>
    <sheet name="Calculator IFIC barema" sheetId="9" r:id="rId10"/>
    <sheet name="Ander barema" sheetId="11" r:id="rId11"/>
  </sheets>
  <definedNames>
    <definedName name="_xlnm._FilterDatabase" localSheetId="7" hidden="1">'Match code-catégorie'!$A$1:$K$220</definedName>
    <definedName name="baract">'Barèmes - Base'!$A$2:$A$68</definedName>
    <definedName name="barèmesactuels">'Barèmes - Base'!$A$2:$AW$68</definedName>
    <definedName name="barèmescible">'Barèmes-cible'!$A$6:$AW$23</definedName>
    <definedName name="barsect">'Barèmes - Base'!$A$2:$A$67</definedName>
    <definedName name="code">'Match code-catégorie'!$A$2:$A$223</definedName>
    <definedName name="Complement">Complément!$A$2:$AW$68</definedName>
    <definedName name="CP1_">'Match code-catégorie'!$E$2</definedName>
    <definedName name="CP2_">'Match code-catégorie'!$F$2:$F$6</definedName>
    <definedName name="Fonctionsdifreg">'Match code-catégorie'!$I$2:$I$24</definedName>
    <definedName name="Foyer">Foyer!$A$2:$AW$68</definedName>
    <definedName name="niveauformation">'Match code-catégorie'!$G$2:$G$4</definedName>
    <definedName name="ouinon">Paramètres!$I$2:$I$4</definedName>
    <definedName name="_xlnm.Print_Area" localSheetId="9">'Calculator IFIC barema'!$A$1:$AB$56</definedName>
    <definedName name="Residence">Résidence!$A$2:$AW$68</definedName>
    <definedName name="secteur">'Match code-catégorie'!$D$2:$D$4</definedName>
    <definedName name="Supplement">Supplément!$A$2:$AW$68</definedName>
    <definedName name="Table2">'Barèmes-cible'!$A$4:$AX$23</definedName>
    <definedName name="TPPQPP">Paramètres!$J$2:$J$4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54" i="9" l="1"/>
  <c r="D18" i="10" l="1"/>
  <c r="D17" i="10"/>
  <c r="D16" i="10"/>
  <c r="D21" i="10"/>
  <c r="D11" i="10"/>
  <c r="D10" i="10"/>
  <c r="D9" i="10"/>
  <c r="D8" i="10"/>
  <c r="M14" i="9" l="1"/>
  <c r="M37" i="9"/>
  <c r="M13" i="9"/>
  <c r="M52" i="9"/>
  <c r="M44" i="9"/>
  <c r="M36" i="9"/>
  <c r="M28" i="9"/>
  <c r="M20" i="9"/>
  <c r="M12" i="9"/>
  <c r="M51" i="9"/>
  <c r="M43" i="9"/>
  <c r="M35" i="9"/>
  <c r="M27" i="9"/>
  <c r="M19" i="9"/>
  <c r="M29" i="9"/>
  <c r="M50" i="9"/>
  <c r="M42" i="9"/>
  <c r="M34" i="9"/>
  <c r="M26" i="9"/>
  <c r="M18" i="9"/>
  <c r="M53" i="9"/>
  <c r="M21" i="9"/>
  <c r="M49" i="9"/>
  <c r="M41" i="9"/>
  <c r="M33" i="9"/>
  <c r="M25" i="9"/>
  <c r="M17" i="9"/>
  <c r="M45" i="9"/>
  <c r="M11" i="9"/>
  <c r="M48" i="9"/>
  <c r="M40" i="9"/>
  <c r="M32" i="9"/>
  <c r="M24" i="9"/>
  <c r="M16" i="9"/>
  <c r="M55" i="9"/>
  <c r="M47" i="9"/>
  <c r="M39" i="9"/>
  <c r="M31" i="9"/>
  <c r="M23" i="9"/>
  <c r="M15" i="9"/>
  <c r="M54" i="9"/>
  <c r="M46" i="9"/>
  <c r="M38" i="9"/>
  <c r="M30" i="9"/>
  <c r="M22" i="9"/>
  <c r="E3" i="6"/>
  <c r="E2" i="6"/>
  <c r="C3" i="6"/>
  <c r="C2" i="6"/>
  <c r="B68" i="1" l="1"/>
  <c r="C68" i="1"/>
  <c r="D68" i="1"/>
  <c r="E68" i="1"/>
  <c r="F68" i="1"/>
  <c r="G68" i="1"/>
  <c r="H68" i="1"/>
  <c r="I68" i="1"/>
  <c r="J68" i="1"/>
  <c r="K68" i="1"/>
  <c r="L68" i="1"/>
  <c r="M68" i="1"/>
  <c r="N68" i="1"/>
  <c r="O68" i="1"/>
  <c r="P68" i="1"/>
  <c r="Q68" i="1"/>
  <c r="R68" i="1"/>
  <c r="S68" i="1"/>
  <c r="T68" i="1"/>
  <c r="U68" i="1"/>
  <c r="V68" i="1"/>
  <c r="W68" i="1"/>
  <c r="X68" i="1"/>
  <c r="Y68" i="1"/>
  <c r="Z68" i="1"/>
  <c r="AA68" i="1"/>
  <c r="AB68" i="1"/>
  <c r="AC68" i="1"/>
  <c r="AD68" i="1"/>
  <c r="AE68" i="1"/>
  <c r="AF68" i="1"/>
  <c r="AG68" i="1"/>
  <c r="AH68" i="1"/>
  <c r="AI68" i="1"/>
  <c r="AJ68" i="1"/>
  <c r="AK68" i="1"/>
  <c r="AL68" i="1"/>
  <c r="AM68" i="1"/>
  <c r="AN68" i="1"/>
  <c r="AO68" i="1"/>
  <c r="AP68" i="1"/>
  <c r="AQ68" i="1"/>
  <c r="AR68" i="1"/>
  <c r="AS68" i="1"/>
  <c r="AT68" i="1"/>
  <c r="AU68" i="1"/>
  <c r="AV68" i="1"/>
  <c r="AW68" i="1"/>
  <c r="A50" i="9" l="1"/>
  <c r="A45" i="9"/>
  <c r="A40" i="9"/>
  <c r="D20" i="10" l="1"/>
  <c r="B35" i="9"/>
  <c r="D12" i="10" l="1"/>
  <c r="G41" i="9" l="1"/>
  <c r="G33" i="9"/>
  <c r="G47" i="9"/>
  <c r="G39" i="9"/>
  <c r="G49" i="9"/>
  <c r="G46" i="9"/>
  <c r="G28" i="9"/>
  <c r="G42" i="9"/>
  <c r="G15" i="9"/>
  <c r="G34" i="9"/>
  <c r="G48" i="9"/>
  <c r="G32" i="9"/>
  <c r="G31" i="9"/>
  <c r="G38" i="9"/>
  <c r="G25" i="9"/>
  <c r="G51" i="9"/>
  <c r="G23" i="9"/>
  <c r="G30" i="9"/>
  <c r="G11" i="9"/>
  <c r="G29" i="9"/>
  <c r="G17" i="9"/>
  <c r="G24" i="9"/>
  <c r="G22" i="9"/>
  <c r="G45" i="9"/>
  <c r="G37" i="9"/>
  <c r="G43" i="9"/>
  <c r="G18" i="9"/>
  <c r="G53" i="9"/>
  <c r="G55" i="9"/>
  <c r="G14" i="9"/>
  <c r="G21" i="9"/>
  <c r="G52" i="9"/>
  <c r="G44" i="9"/>
  <c r="G35" i="9"/>
  <c r="G16" i="9"/>
  <c r="G26" i="9"/>
  <c r="G27" i="9"/>
  <c r="G54" i="9"/>
  <c r="G36" i="9"/>
  <c r="G50" i="9"/>
  <c r="G20" i="9"/>
  <c r="G40" i="9"/>
  <c r="G19" i="9"/>
  <c r="G13" i="9"/>
  <c r="G12" i="9"/>
  <c r="D14" i="10"/>
  <c r="D5" i="10"/>
  <c r="D4" i="10"/>
  <c r="D3" i="10"/>
  <c r="M10" i="9" l="1"/>
  <c r="G10" i="9"/>
  <c r="D6" i="10"/>
  <c r="P16" i="9" l="1"/>
  <c r="P24" i="9"/>
  <c r="P32" i="9"/>
  <c r="P40" i="9"/>
  <c r="P48" i="9"/>
  <c r="P10" i="9"/>
  <c r="J18" i="9"/>
  <c r="J26" i="9"/>
  <c r="J34" i="9"/>
  <c r="J42" i="9"/>
  <c r="J50" i="9"/>
  <c r="J11" i="9"/>
  <c r="J19" i="9"/>
  <c r="J35" i="9"/>
  <c r="J51" i="9"/>
  <c r="J17" i="9"/>
  <c r="P17" i="9"/>
  <c r="P25" i="9"/>
  <c r="P33" i="9"/>
  <c r="P41" i="9"/>
  <c r="P49" i="9"/>
  <c r="J27" i="9"/>
  <c r="J43" i="9"/>
  <c r="P47" i="9"/>
  <c r="J25" i="9"/>
  <c r="P18" i="9"/>
  <c r="P26" i="9"/>
  <c r="P34" i="9"/>
  <c r="P42" i="9"/>
  <c r="P50" i="9"/>
  <c r="J12" i="9"/>
  <c r="J20" i="9"/>
  <c r="J28" i="9"/>
  <c r="J36" i="9"/>
  <c r="J44" i="9"/>
  <c r="J52" i="9"/>
  <c r="P30" i="9"/>
  <c r="J24" i="9"/>
  <c r="J40" i="9"/>
  <c r="P15" i="9"/>
  <c r="P55" i="9"/>
  <c r="P11" i="9"/>
  <c r="P19" i="9"/>
  <c r="P27" i="9"/>
  <c r="P35" i="9"/>
  <c r="P43" i="9"/>
  <c r="P51" i="9"/>
  <c r="J13" i="9"/>
  <c r="J21" i="9"/>
  <c r="J29" i="9"/>
  <c r="J37" i="9"/>
  <c r="J45" i="9"/>
  <c r="J53" i="9"/>
  <c r="P38" i="9"/>
  <c r="P46" i="9"/>
  <c r="J48" i="9"/>
  <c r="P39" i="9"/>
  <c r="J49" i="9"/>
  <c r="P12" i="9"/>
  <c r="P20" i="9"/>
  <c r="P28" i="9"/>
  <c r="P36" i="9"/>
  <c r="P44" i="9"/>
  <c r="P52" i="9"/>
  <c r="J14" i="9"/>
  <c r="J22" i="9"/>
  <c r="J30" i="9"/>
  <c r="J38" i="9"/>
  <c r="J46" i="9"/>
  <c r="J54" i="9"/>
  <c r="P22" i="9"/>
  <c r="J16" i="9"/>
  <c r="J32" i="9"/>
  <c r="P31" i="9"/>
  <c r="J33" i="9"/>
  <c r="P13" i="9"/>
  <c r="P21" i="9"/>
  <c r="P29" i="9"/>
  <c r="P37" i="9"/>
  <c r="P45" i="9"/>
  <c r="P53" i="9"/>
  <c r="J15" i="9"/>
  <c r="J23" i="9"/>
  <c r="J31" i="9"/>
  <c r="J39" i="9"/>
  <c r="J47" i="9"/>
  <c r="J55" i="9"/>
  <c r="P14" i="9"/>
  <c r="P54" i="9"/>
  <c r="J10" i="9"/>
  <c r="P23" i="9"/>
  <c r="J41" i="9"/>
  <c r="O13" i="9"/>
  <c r="O21" i="9"/>
  <c r="O29" i="9"/>
  <c r="O37" i="9"/>
  <c r="O45" i="9"/>
  <c r="O53" i="9"/>
  <c r="I13" i="9"/>
  <c r="I21" i="9"/>
  <c r="I29" i="9"/>
  <c r="I37" i="9"/>
  <c r="I45" i="9"/>
  <c r="I53" i="9"/>
  <c r="O49" i="9"/>
  <c r="I17" i="9"/>
  <c r="I49" i="9"/>
  <c r="O18" i="9"/>
  <c r="O50" i="9"/>
  <c r="I26" i="9"/>
  <c r="I50" i="9"/>
  <c r="O35" i="9"/>
  <c r="O51" i="9"/>
  <c r="I19" i="9"/>
  <c r="I35" i="9"/>
  <c r="O12" i="9"/>
  <c r="O44" i="9"/>
  <c r="I20" i="9"/>
  <c r="I52" i="9"/>
  <c r="O14" i="9"/>
  <c r="O22" i="9"/>
  <c r="O30" i="9"/>
  <c r="O38" i="9"/>
  <c r="O46" i="9"/>
  <c r="O54" i="9"/>
  <c r="I14" i="9"/>
  <c r="I22" i="9"/>
  <c r="I30" i="9"/>
  <c r="I38" i="9"/>
  <c r="I46" i="9"/>
  <c r="I54" i="9"/>
  <c r="O17" i="9"/>
  <c r="O41" i="9"/>
  <c r="I25" i="9"/>
  <c r="O34" i="9"/>
  <c r="I34" i="9"/>
  <c r="O19" i="9"/>
  <c r="O28" i="9"/>
  <c r="O52" i="9"/>
  <c r="I12" i="9"/>
  <c r="I44" i="9"/>
  <c r="O15" i="9"/>
  <c r="O23" i="9"/>
  <c r="O31" i="9"/>
  <c r="O39" i="9"/>
  <c r="O47" i="9"/>
  <c r="O55" i="9"/>
  <c r="I15" i="9"/>
  <c r="I23" i="9"/>
  <c r="I31" i="9"/>
  <c r="I39" i="9"/>
  <c r="I47" i="9"/>
  <c r="I55" i="9"/>
  <c r="O25" i="9"/>
  <c r="I41" i="9"/>
  <c r="O26" i="9"/>
  <c r="I42" i="9"/>
  <c r="O11" i="9"/>
  <c r="O43" i="9"/>
  <c r="I27" i="9"/>
  <c r="I51" i="9"/>
  <c r="O36" i="9"/>
  <c r="I28" i="9"/>
  <c r="O16" i="9"/>
  <c r="O24" i="9"/>
  <c r="O32" i="9"/>
  <c r="O40" i="9"/>
  <c r="O48" i="9"/>
  <c r="O10" i="9"/>
  <c r="I16" i="9"/>
  <c r="I24" i="9"/>
  <c r="I32" i="9"/>
  <c r="I40" i="9"/>
  <c r="I48" i="9"/>
  <c r="I10" i="9"/>
  <c r="O33" i="9"/>
  <c r="I33" i="9"/>
  <c r="O42" i="9"/>
  <c r="I18" i="9"/>
  <c r="O27" i="9"/>
  <c r="I11" i="9"/>
  <c r="I43" i="9"/>
  <c r="O20" i="9"/>
  <c r="I36" i="9"/>
  <c r="N15" i="9"/>
  <c r="N23" i="9"/>
  <c r="N31" i="9"/>
  <c r="N39" i="9"/>
  <c r="N47" i="9"/>
  <c r="N55" i="9"/>
  <c r="N16" i="9"/>
  <c r="N24" i="9"/>
  <c r="N32" i="9"/>
  <c r="N40" i="9"/>
  <c r="N48" i="9"/>
  <c r="N10" i="9"/>
  <c r="N38" i="9"/>
  <c r="N17" i="9"/>
  <c r="N25" i="9"/>
  <c r="N33" i="9"/>
  <c r="N41" i="9"/>
  <c r="N49" i="9"/>
  <c r="N54" i="9"/>
  <c r="N18" i="9"/>
  <c r="N26" i="9"/>
  <c r="N34" i="9"/>
  <c r="N42" i="9"/>
  <c r="N50" i="9"/>
  <c r="N20" i="9"/>
  <c r="N52" i="9"/>
  <c r="N46" i="9"/>
  <c r="N11" i="9"/>
  <c r="N19" i="9"/>
  <c r="N27" i="9"/>
  <c r="N35" i="9"/>
  <c r="N43" i="9"/>
  <c r="N51" i="9"/>
  <c r="N28" i="9"/>
  <c r="N44" i="9"/>
  <c r="N12" i="9"/>
  <c r="N36" i="9"/>
  <c r="N22" i="9"/>
  <c r="N13" i="9"/>
  <c r="N21" i="9"/>
  <c r="N29" i="9"/>
  <c r="N37" i="9"/>
  <c r="N45" i="9"/>
  <c r="N53" i="9"/>
  <c r="N14" i="9"/>
  <c r="N30" i="9"/>
  <c r="H15" i="9"/>
  <c r="H32" i="9"/>
  <c r="H49" i="9"/>
  <c r="H50" i="9"/>
  <c r="H35" i="9"/>
  <c r="H23" i="9"/>
  <c r="H40" i="9"/>
  <c r="H45" i="9"/>
  <c r="H29" i="9"/>
  <c r="H43" i="9"/>
  <c r="H28" i="9"/>
  <c r="H48" i="9"/>
  <c r="H37" i="9"/>
  <c r="H51" i="9"/>
  <c r="H53" i="9"/>
  <c r="H21" i="9"/>
  <c r="H20" i="9"/>
  <c r="H31" i="9"/>
  <c r="H22" i="9"/>
  <c r="H36" i="9"/>
  <c r="H38" i="9"/>
  <c r="H12" i="9"/>
  <c r="H39" i="9"/>
  <c r="H10" i="9"/>
  <c r="H54" i="9"/>
  <c r="H14" i="9"/>
  <c r="H13" i="9"/>
  <c r="H44" i="9"/>
  <c r="H52" i="9"/>
  <c r="H27" i="9"/>
  <c r="H47" i="9"/>
  <c r="H17" i="9"/>
  <c r="H18" i="9"/>
  <c r="H41" i="9"/>
  <c r="H55" i="9"/>
  <c r="H25" i="9"/>
  <c r="H26" i="9"/>
  <c r="H11" i="9"/>
  <c r="H30" i="9"/>
  <c r="H42" i="9"/>
  <c r="H16" i="9"/>
  <c r="H33" i="9"/>
  <c r="H34" i="9"/>
  <c r="H19" i="9"/>
  <c r="H46" i="9"/>
  <c r="H24" i="9"/>
  <c r="Q18" i="9" l="1"/>
  <c r="R18" i="9" s="1"/>
  <c r="K12" i="9"/>
  <c r="K40" i="9"/>
  <c r="Q40" i="9"/>
  <c r="R40" i="9" s="1"/>
  <c r="K55" i="9"/>
  <c r="Q51" i="9"/>
  <c r="R51" i="9" s="1"/>
  <c r="Q24" i="9"/>
  <c r="R24" i="9" s="1"/>
  <c r="Q33" i="9"/>
  <c r="R33" i="9" s="1"/>
  <c r="K42" i="9"/>
  <c r="Q12" i="9"/>
  <c r="R12" i="9" s="1"/>
  <c r="K50" i="9"/>
  <c r="K23" i="9"/>
  <c r="K27" i="9"/>
  <c r="K35" i="9"/>
  <c r="Q48" i="9"/>
  <c r="R48" i="9" s="1"/>
  <c r="Q31" i="9"/>
  <c r="R31" i="9" s="1"/>
  <c r="K24" i="9"/>
  <c r="K36" i="9"/>
  <c r="Q37" i="9"/>
  <c r="R37" i="9" s="1"/>
  <c r="Q28" i="9"/>
  <c r="R28" i="9" s="1"/>
  <c r="K11" i="9"/>
  <c r="K19" i="9"/>
  <c r="K34" i="9"/>
  <c r="K45" i="9"/>
  <c r="Q34" i="9"/>
  <c r="R34" i="9" s="1"/>
  <c r="K26" i="9"/>
  <c r="K37" i="9"/>
  <c r="Q44" i="9"/>
  <c r="R44" i="9" s="1"/>
  <c r="K25" i="9"/>
  <c r="K44" i="9"/>
  <c r="K48" i="9"/>
  <c r="K14" i="9"/>
  <c r="K31" i="9"/>
  <c r="K43" i="9"/>
  <c r="Q21" i="9"/>
  <c r="R21" i="9" s="1"/>
  <c r="Q50" i="9"/>
  <c r="R50" i="9" s="1"/>
  <c r="K20" i="9"/>
  <c r="K29" i="9"/>
  <c r="Q13" i="9"/>
  <c r="R13" i="9" s="1"/>
  <c r="Q35" i="9"/>
  <c r="R35" i="9" s="1"/>
  <c r="K30" i="9"/>
  <c r="K47" i="9"/>
  <c r="K39" i="9"/>
  <c r="K53" i="9"/>
  <c r="Q14" i="9"/>
  <c r="R14" i="9" s="1"/>
  <c r="K52" i="9"/>
  <c r="Q23" i="9"/>
  <c r="R23" i="9" s="1"/>
  <c r="K22" i="9"/>
  <c r="Q29" i="9"/>
  <c r="R29" i="9" s="1"/>
  <c r="Q20" i="9"/>
  <c r="R20" i="9" s="1"/>
  <c r="Q43" i="9"/>
  <c r="R43" i="9" s="1"/>
  <c r="K10" i="9"/>
  <c r="Q53" i="9"/>
  <c r="R53" i="9" s="1"/>
  <c r="Q19" i="9"/>
  <c r="R19" i="9" s="1"/>
  <c r="K54" i="9"/>
  <c r="K28" i="9"/>
  <c r="Q38" i="9"/>
  <c r="R38" i="9" s="1"/>
  <c r="Q42" i="9"/>
  <c r="R42" i="9" s="1"/>
  <c r="Q25" i="9"/>
  <c r="R25" i="9" s="1"/>
  <c r="Q11" i="9"/>
  <c r="R11" i="9" s="1"/>
  <c r="Q30" i="9"/>
  <c r="R30" i="9" s="1"/>
  <c r="Q32" i="9"/>
  <c r="R32" i="9" s="1"/>
  <c r="Q15" i="9"/>
  <c r="R15" i="9" s="1"/>
  <c r="Q54" i="9"/>
  <c r="R54" i="9" s="1"/>
  <c r="Q47" i="9"/>
  <c r="R47" i="9" s="1"/>
  <c r="K17" i="9"/>
  <c r="Q41" i="9"/>
  <c r="R41" i="9" s="1"/>
  <c r="Q36" i="9"/>
  <c r="R36" i="9" s="1"/>
  <c r="K46" i="9"/>
  <c r="K16" i="9"/>
  <c r="K18" i="9"/>
  <c r="Q55" i="9"/>
  <c r="R55" i="9" s="1"/>
  <c r="Q52" i="9"/>
  <c r="R52" i="9" s="1"/>
  <c r="K38" i="9"/>
  <c r="Q22" i="9"/>
  <c r="R22" i="9" s="1"/>
  <c r="K41" i="9"/>
  <c r="Q46" i="9"/>
  <c r="R46" i="9" s="1"/>
  <c r="K13" i="9"/>
  <c r="K49" i="9"/>
  <c r="K51" i="9"/>
  <c r="Q10" i="9"/>
  <c r="R10" i="9" s="1"/>
  <c r="Q39" i="9"/>
  <c r="R39" i="9" s="1"/>
  <c r="Q27" i="9"/>
  <c r="R27" i="9" s="1"/>
  <c r="Q16" i="9"/>
  <c r="R16" i="9" s="1"/>
  <c r="Q26" i="9"/>
  <c r="R26" i="9" s="1"/>
  <c r="K15" i="9"/>
  <c r="Q17" i="9"/>
  <c r="R17" i="9" s="1"/>
  <c r="K21" i="9"/>
  <c r="Q45" i="9"/>
  <c r="R45" i="9" s="1"/>
  <c r="Q49" i="9"/>
  <c r="R49" i="9" s="1"/>
  <c r="K33" i="9"/>
  <c r="K32"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IFIC</author>
  </authors>
  <commentList>
    <comment ref="R8" authorId="0" shapeId="0" xr:uid="{D3F322CE-6910-4238-9F30-B2A6E538ED27}">
      <text>
        <r>
          <rPr>
            <b/>
            <sz val="9"/>
            <color indexed="81"/>
            <rFont val="Tahoma"/>
            <family val="2"/>
          </rPr>
          <t>IFIC:</t>
        </r>
        <r>
          <rPr>
            <sz val="9"/>
            <color indexed="81"/>
            <rFont val="Tahoma"/>
            <family val="2"/>
          </rPr>
          <t xml:space="preserve">
opmerking: gebaseerd op de arbeidstijd aan 100%</t>
        </r>
      </text>
    </comment>
    <comment ref="A29" authorId="0" shapeId="0" xr:uid="{7CAAF8AE-8173-4B63-9DB9-1D6EA60A4647}">
      <text>
        <r>
          <rPr>
            <b/>
            <sz val="9"/>
            <color indexed="81"/>
            <rFont val="Tahoma"/>
            <family val="2"/>
          </rPr>
          <t>IFIC:</t>
        </r>
        <r>
          <rPr>
            <sz val="9"/>
            <color indexed="81"/>
            <rFont val="Tahoma"/>
            <family val="2"/>
          </rPr>
          <t xml:space="preserve">
opmerking: een voltijdse betrekking is 38u. Indien een werknemer een arbeidsovereenkomst heeft van 40 uren per week, maar met een bijkomende dag inhaalrust per maand,vul dan 38u in.</t>
        </r>
      </text>
    </comment>
  </commentList>
</comments>
</file>

<file path=xl/sharedStrings.xml><?xml version="1.0" encoding="utf-8"?>
<sst xmlns="http://schemas.openxmlformats.org/spreadsheetml/2006/main" count="682" uniqueCount="386">
  <si>
    <t>Barema / Anc</t>
  </si>
  <si>
    <t>1.12</t>
  </si>
  <si>
    <t>1.14</t>
  </si>
  <si>
    <t>1.16</t>
  </si>
  <si>
    <t>1.18</t>
  </si>
  <si>
    <t>1.20</t>
  </si>
  <si>
    <t>1.22</t>
  </si>
  <si>
    <t>1.24</t>
  </si>
  <si>
    <t>1.26</t>
  </si>
  <si>
    <t>1.30</t>
  </si>
  <si>
    <t>1.22-1.30</t>
  </si>
  <si>
    <t>1.31</t>
  </si>
  <si>
    <t>1.34</t>
  </si>
  <si>
    <t>1.35</t>
  </si>
  <si>
    <t>1.37</t>
  </si>
  <si>
    <t>1.38</t>
  </si>
  <si>
    <t>1.39</t>
  </si>
  <si>
    <t>1.40</t>
  </si>
  <si>
    <t>1.40-1.57</t>
  </si>
  <si>
    <t>1.43-1.55</t>
  </si>
  <si>
    <t>1.42</t>
  </si>
  <si>
    <t>1.43</t>
  </si>
  <si>
    <t>1.45</t>
  </si>
  <si>
    <t>1.46</t>
  </si>
  <si>
    <t>1.47</t>
  </si>
  <si>
    <t>1.49</t>
  </si>
  <si>
    <t>1.50</t>
  </si>
  <si>
    <t>1.53</t>
  </si>
  <si>
    <t>1.54</t>
  </si>
  <si>
    <t>1.55</t>
  </si>
  <si>
    <t>1.57</t>
  </si>
  <si>
    <t>1.55-1.61-1.77</t>
  </si>
  <si>
    <t>1.55-1.61-1.77+2j</t>
  </si>
  <si>
    <t>1.58</t>
  </si>
  <si>
    <t>1.59</t>
  </si>
  <si>
    <t>1.60</t>
  </si>
  <si>
    <t>1.61</t>
  </si>
  <si>
    <t>1.61-1.77</t>
  </si>
  <si>
    <t>1.62</t>
  </si>
  <si>
    <t>1.63</t>
  </si>
  <si>
    <t>1.66</t>
  </si>
  <si>
    <t>1.67</t>
  </si>
  <si>
    <t>1.75</t>
  </si>
  <si>
    <t>1.77</t>
  </si>
  <si>
    <t>1.78</t>
  </si>
  <si>
    <t>1.78S</t>
  </si>
  <si>
    <t>1.79</t>
  </si>
  <si>
    <t>1.80</t>
  </si>
  <si>
    <t>1.81</t>
  </si>
  <si>
    <t>1.82</t>
  </si>
  <si>
    <t>1.85</t>
  </si>
  <si>
    <t>1.86</t>
  </si>
  <si>
    <t>1.87</t>
  </si>
  <si>
    <t>1.88</t>
  </si>
  <si>
    <t>1.89</t>
  </si>
  <si>
    <t>1.90</t>
  </si>
  <si>
    <t>1.95</t>
  </si>
  <si>
    <t>1.94</t>
  </si>
  <si>
    <t>1.93</t>
  </si>
  <si>
    <t>1.92</t>
  </si>
  <si>
    <t>1.91</t>
  </si>
  <si>
    <t>1.96</t>
  </si>
  <si>
    <t>1.97</t>
  </si>
  <si>
    <t>1.98</t>
  </si>
  <si>
    <t>1.99</t>
  </si>
  <si>
    <t>1.00</t>
  </si>
  <si>
    <t>1.01</t>
  </si>
  <si>
    <t>14B</t>
  </si>
  <si>
    <t>code</t>
  </si>
  <si>
    <t>Catégorie</t>
  </si>
  <si>
    <t>Allocation foyer</t>
  </si>
  <si>
    <t>Allocation résidence</t>
  </si>
  <si>
    <t>Supplément de fonction sectoriel</t>
  </si>
  <si>
    <t xml:space="preserve">Complément de fonction sectoriel </t>
  </si>
  <si>
    <t>Catégorie fonction 1</t>
  </si>
  <si>
    <t>Catégorie fonction 2</t>
  </si>
  <si>
    <t>Catégorie fonction 3</t>
  </si>
  <si>
    <t xml:space="preserve">Régle à appliquer </t>
  </si>
  <si>
    <t>Seuil pour fonction hybride</t>
  </si>
  <si>
    <t>F1</t>
  </si>
  <si>
    <t>F2</t>
  </si>
  <si>
    <t>F3</t>
  </si>
  <si>
    <t>Delta</t>
  </si>
  <si>
    <t>Fonction 1</t>
  </si>
  <si>
    <t>Fonction 2</t>
  </si>
  <si>
    <t>Fonction 3</t>
  </si>
  <si>
    <t>ordre categories</t>
  </si>
  <si>
    <t>Programmeur</t>
  </si>
  <si>
    <t>Ambulancier</t>
  </si>
  <si>
    <t>Titre</t>
  </si>
  <si>
    <t>Fonctionsdif</t>
  </si>
  <si>
    <t>compl</t>
  </si>
  <si>
    <t>330.01.20 - Ouderenzorg</t>
  </si>
  <si>
    <t>330.01.41 - Reva</t>
  </si>
  <si>
    <t>secteur</t>
  </si>
  <si>
    <t>CP1</t>
  </si>
  <si>
    <t>CP2</t>
  </si>
  <si>
    <t>330.01.51 - IBW</t>
  </si>
  <si>
    <t>330.01.10 - Cat ziekenhuizen en PVT's</t>
  </si>
  <si>
    <t>Numéro de commission paritaire</t>
  </si>
  <si>
    <t>Salaire minimum</t>
  </si>
  <si>
    <t>Temps de travail</t>
  </si>
  <si>
    <t>Regle salaire minimum</t>
  </si>
  <si>
    <t>Fonctionsdifreg</t>
  </si>
  <si>
    <t>niveauformation</t>
  </si>
  <si>
    <t>Pas d'application</t>
  </si>
  <si>
    <t>affichage CP</t>
  </si>
  <si>
    <t>affichage secteur</t>
  </si>
  <si>
    <t>BI</t>
  </si>
  <si>
    <r>
      <t xml:space="preserve">!!! </t>
    </r>
    <r>
      <rPr>
        <u/>
        <sz val="10"/>
        <color theme="0"/>
        <rFont val="Arial"/>
        <family val="2"/>
      </rPr>
      <t>Attention</t>
    </r>
    <r>
      <rPr>
        <sz val="10"/>
        <color theme="0"/>
        <rFont val="Arial"/>
        <family val="2"/>
      </rPr>
      <t>: il est nécessaire d'indiquer un secteur et le cas échéant un numéro de CP</t>
    </r>
  </si>
  <si>
    <t>Bruto maandbedragen</t>
  </si>
  <si>
    <t>Federale privé-sectoren</t>
  </si>
  <si>
    <t>Oud barema PC 330</t>
  </si>
  <si>
    <t>Basisloonschaal</t>
  </si>
  <si>
    <t>Haardtoelage</t>
  </si>
  <si>
    <t>Standplaatstoelage</t>
  </si>
  <si>
    <t>Functietoeslag (4%-8%-12%)</t>
  </si>
  <si>
    <t>Functiecomplement (vast bedrag vanaf 18 jaar)</t>
  </si>
  <si>
    <t>BBT/BBK premie</t>
  </si>
  <si>
    <t>Contractuele arbeidstijd in uren per week</t>
  </si>
  <si>
    <t>Vaste niet-sectorale premies geïntegreerd in het startbarema</t>
  </si>
  <si>
    <t>In % van maandloon</t>
  </si>
  <si>
    <t>In Euro (!!! Bedrag voor 1 VTE)</t>
  </si>
  <si>
    <t>Doelbarema</t>
  </si>
  <si>
    <t>IFIC code functie 1</t>
  </si>
  <si>
    <t>% arbeidstijd functie 1</t>
  </si>
  <si>
    <t>IFIC code functie 2</t>
  </si>
  <si>
    <t>% arbeidstijd functie 2</t>
  </si>
  <si>
    <t>IFIC code functie 3</t>
  </si>
  <si>
    <t>% arbeidstijd functie 3</t>
  </si>
  <si>
    <t>Jaren baremieke anciënniteit</t>
  </si>
  <si>
    <t>Oud barema PC 330 
(bruto maandelijks)</t>
  </si>
  <si>
    <r>
      <t>Doelbarema</t>
    </r>
    <r>
      <rPr>
        <b/>
        <sz val="10"/>
        <color rgb="FFFF0000"/>
        <rFont val="Arial"/>
        <family val="2"/>
      </rPr>
      <t xml:space="preserve"> 
</t>
    </r>
    <r>
      <rPr>
        <b/>
        <sz val="10"/>
        <rFont val="Arial"/>
        <family val="2"/>
      </rPr>
      <t>(bruto maandelijks)</t>
    </r>
  </si>
  <si>
    <t>Uurloon- IFIC barema (bruto)</t>
  </si>
  <si>
    <t>Federale privésectoren</t>
  </si>
  <si>
    <t>Niet van toepassing</t>
  </si>
  <si>
    <t>&lt; Bachelor</t>
  </si>
  <si>
    <t>Bachelor of +</t>
  </si>
  <si>
    <t>Geef een sector aan</t>
  </si>
  <si>
    <t>Geef het PC num aan</t>
  </si>
  <si>
    <t xml:space="preserve">Geef een categorie aan </t>
  </si>
  <si>
    <t>Departementsverantwoordelijke Administratie en Financiën</t>
  </si>
  <si>
    <t xml:space="preserve">Dienstverantwoordelijke Administratie </t>
  </si>
  <si>
    <t>Adjunct-Dienstverantwoordelijke Administratie</t>
  </si>
  <si>
    <t>Juridisch Stafmedewerker</t>
  </si>
  <si>
    <t>Kwaliteitscoördinator</t>
  </si>
  <si>
    <t>Verantwoordelijke Kwaliteit Bloedtransfusiecentrum</t>
  </si>
  <si>
    <t>Stafmedewerker Communicatie</t>
  </si>
  <si>
    <t>Teamverantwoordelijke administratie</t>
  </si>
  <si>
    <t>Directiesecretaris</t>
  </si>
  <si>
    <t>Bediende Medische Registratie</t>
  </si>
  <si>
    <t>Medewerker Kwaliteit Bloedtransfusiecentrum</t>
  </si>
  <si>
    <t>Secretaris op een Dienst of Departement</t>
  </si>
  <si>
    <t>Medewerker Onthaal Wijkgezondheidscentrum</t>
  </si>
  <si>
    <t>Medewerker Onthaal / Receptie / Telefonie</t>
  </si>
  <si>
    <t>Medisch Secretaris</t>
  </si>
  <si>
    <t>Medewerker Opname</t>
  </si>
  <si>
    <t>Medewerker Permanentiedienst</t>
  </si>
  <si>
    <t>Administratief Bediende</t>
  </si>
  <si>
    <t>Administratief Medewerker Archief</t>
  </si>
  <si>
    <t>Administratieve Hulp Secretariaat</t>
  </si>
  <si>
    <t>Bloeddonor Werver</t>
  </si>
  <si>
    <t>Verantwoordelijke Beheer van de Bloeddonoren</t>
  </si>
  <si>
    <t>Administratief Bediende in de Raadpleging</t>
  </si>
  <si>
    <t>Hoofdboekhouder</t>
  </si>
  <si>
    <t xml:space="preserve">Dienstverantwoordelijke Facturatie  </t>
  </si>
  <si>
    <t>Dienstverantwoordelijke Klachtendienst</t>
  </si>
  <si>
    <t>Adjunct-Hoofdboekhouder</t>
  </si>
  <si>
    <t>Adjunct-Dienstverantwoordelijke Facturatie</t>
  </si>
  <si>
    <t>Adjunct-Dienstverantwoordelijke Klachtendienst</t>
  </si>
  <si>
    <t>Stafmedewerker Budgetbeheer</t>
  </si>
  <si>
    <t>Boekhouder</t>
  </si>
  <si>
    <t>Kassier</t>
  </si>
  <si>
    <t>Medewerker Klachtendienst</t>
  </si>
  <si>
    <t>Bediende Facturatie</t>
  </si>
  <si>
    <t>Administratief Bediende Zakgeldadministratie</t>
  </si>
  <si>
    <t>Hulp Boekhouder</t>
  </si>
  <si>
    <t>Hulp Facturatie</t>
  </si>
  <si>
    <t>Dienstverantwoordelijke Informatica</t>
  </si>
  <si>
    <t>Ploegverantwoordelijke PC Support</t>
  </si>
  <si>
    <t>Systeembeheerder</t>
  </si>
  <si>
    <t>Analist</t>
  </si>
  <si>
    <t>Netwerkbeheerder</t>
  </si>
  <si>
    <t>Operator</t>
  </si>
  <si>
    <t>Medewerker PC Support</t>
  </si>
  <si>
    <t>Onderhoudsmedewerker PC</t>
  </si>
  <si>
    <t>Verantwoordelijke Personeelsdienst</t>
  </si>
  <si>
    <t>Dienstverantwoordelijke HR Ontwikkeling</t>
  </si>
  <si>
    <t>Dienstverantwoordelijke Personeelsadministratie</t>
  </si>
  <si>
    <t>Stafmedewerker Vorming</t>
  </si>
  <si>
    <t>Gespecialiseerd Medewerker HR Ontwikkeling</t>
  </si>
  <si>
    <t>Gespecialiseerd Medewerker Personeelsadministratie</t>
  </si>
  <si>
    <t>Medewerker HR Ontwikkeling</t>
  </si>
  <si>
    <t>Medewerker Personeelsadministratie</t>
  </si>
  <si>
    <t>Departementsverantwoordelijke Hoteldiensten</t>
  </si>
  <si>
    <t>Dienstverantwoordelijke Huishoudelijk Onderhoud</t>
  </si>
  <si>
    <t>Adjunct-Dienstverantwoordelijke Huishoudelijk Onderhoud</t>
  </si>
  <si>
    <t>Voorwerker</t>
  </si>
  <si>
    <t>Chauffeur Patiëntenvervoer</t>
  </si>
  <si>
    <t>Kapper</t>
  </si>
  <si>
    <t>Schoonmaker</t>
  </si>
  <si>
    <t>Naaier</t>
  </si>
  <si>
    <t>Medewerker Wasserij</t>
  </si>
  <si>
    <t xml:space="preserve">Chauffeur </t>
  </si>
  <si>
    <t>Verantwoordelijke Technisch Departement</t>
  </si>
  <si>
    <t>Dienstverantwoordelijke Technische Dienst</t>
  </si>
  <si>
    <t>Preventieadviseur - Dienstverantwoordelijke</t>
  </si>
  <si>
    <t xml:space="preserve">Preventieadviseur - Adjunct-Dienstverantwoordelijke </t>
  </si>
  <si>
    <t>Stafmedewerker Gebouwenbeheer</t>
  </si>
  <si>
    <t>Ploegverantwoordelijke Technische Dienst</t>
  </si>
  <si>
    <t>Gespecialiseerd Vakman</t>
  </si>
  <si>
    <t>Biotechnicus</t>
  </si>
  <si>
    <t xml:space="preserve">Vakman  </t>
  </si>
  <si>
    <t>Polyvalent Medewerker Technisch Onderhoud</t>
  </si>
  <si>
    <t>Bewaker</t>
  </si>
  <si>
    <t>Tuinman</t>
  </si>
  <si>
    <t>Hulpvakman</t>
  </si>
  <si>
    <t>Onderhoudsmedewerker</t>
  </si>
  <si>
    <t>Dienstverantwoordelijke Aankoop</t>
  </si>
  <si>
    <t>Dienstverantwoordelijke Magazijn</t>
  </si>
  <si>
    <t>Adjunct-Dienstverantwoordelijke Aankoop</t>
  </si>
  <si>
    <t>Adjunct-Dienstverantwoordelijke Magazijn</t>
  </si>
  <si>
    <t>Aankoper</t>
  </si>
  <si>
    <t>Administratief Medewerker Aankoop</t>
  </si>
  <si>
    <t>Magazijnier</t>
  </si>
  <si>
    <t>Medewerker Economaat</t>
  </si>
  <si>
    <t>Hulpmagazijnier</t>
  </si>
  <si>
    <t>Dienstverantwoordelijke Voeding</t>
  </si>
  <si>
    <t>Chef-Kok</t>
  </si>
  <si>
    <t>Kok</t>
  </si>
  <si>
    <t>Medewerker Restaurant/Cafetaria</t>
  </si>
  <si>
    <t>Hulpkok</t>
  </si>
  <si>
    <t>Keukenhulp</t>
  </si>
  <si>
    <t>Hoofdapotheker</t>
  </si>
  <si>
    <t>Adjunct-Hoofdapotheker</t>
  </si>
  <si>
    <t>Ziekenhuisapotheker</t>
  </si>
  <si>
    <t xml:space="preserve">Magazijnier Apotheek
</t>
  </si>
  <si>
    <t>Farmaceutisch-technisch Assistent</t>
  </si>
  <si>
    <t>Medewerker Distributie Apotheek</t>
  </si>
  <si>
    <t>Hulp in de Apotheek</t>
  </si>
  <si>
    <t>Hoofdtechnoloog Medisch Laboratorium</t>
  </si>
  <si>
    <t>Adjunct-Hoofdtechnoloog Medisch Laboratorium</t>
  </si>
  <si>
    <t>Kwaliteitscoördinator Laboratorium</t>
  </si>
  <si>
    <t xml:space="preserve">Technoloog Medisch Laboratorium </t>
  </si>
  <si>
    <t>Medewerker Ontvangst Stalen en Verdeling</t>
  </si>
  <si>
    <t>Prikker</t>
  </si>
  <si>
    <t>Hulp-Laborant</t>
  </si>
  <si>
    <t>Dienstverantwoordelijke Medisch Technische Dienst</t>
  </si>
  <si>
    <t>Diensthoofd Fysici</t>
  </si>
  <si>
    <t>Diensthoofd Centrale Sterilisatie Afdeling</t>
  </si>
  <si>
    <t>Fysicus</t>
  </si>
  <si>
    <t>Technoloog Medische Beeldvorming</t>
  </si>
  <si>
    <t>Technicus Medisch Technische Dienst</t>
  </si>
  <si>
    <t>Medewerker Centrale Sterilisatie</t>
  </si>
  <si>
    <t>Dienstverantwoordelijke Paramedische Diensten</t>
  </si>
  <si>
    <t>Dienstverantwoordelijke Kinesitherapie</t>
  </si>
  <si>
    <t>Dienstverantwoordelijke Ergotherapie</t>
  </si>
  <si>
    <t>Dienstverantwoordelijke Logopedie</t>
  </si>
  <si>
    <t>Dienstverantwoordelijke Diëtiek</t>
  </si>
  <si>
    <t xml:space="preserve">Dienstverantwoordelijke Animatie  </t>
  </si>
  <si>
    <t>Coördinator Bewegingstherapeuten</t>
  </si>
  <si>
    <t>Therapeutisch Coördinator</t>
  </si>
  <si>
    <t>Kinesitherapeut</t>
  </si>
  <si>
    <t>Ergotherapeut</t>
  </si>
  <si>
    <t>Logopedist</t>
  </si>
  <si>
    <t>Diëtist</t>
  </si>
  <si>
    <t>Animator</t>
  </si>
  <si>
    <t>Activiteitenbegeleider</t>
  </si>
  <si>
    <t>Animator in de Residentiële Ouderenzorg</t>
  </si>
  <si>
    <t>Pedicure</t>
  </si>
  <si>
    <t>Bewegingstherapeut</t>
  </si>
  <si>
    <t>Audioloog</t>
  </si>
  <si>
    <t>Kinesitherapeut Wijkgezondheidscentrum</t>
  </si>
  <si>
    <t>Dienstverantwoordelijke Psychologische Dienst</t>
  </si>
  <si>
    <t>Dienstverantwoordelijke Spirituele Begeleiding</t>
  </si>
  <si>
    <t xml:space="preserve">Dienstverantwoordelijke Sociale Dienst </t>
  </si>
  <si>
    <t>Adjunct-Dienstverantwoordelijke Sociale Dienst</t>
  </si>
  <si>
    <t xml:space="preserve">Psycholoog </t>
  </si>
  <si>
    <t>Psychologisch Assistent</t>
  </si>
  <si>
    <t>Spiritueel Begeleider</t>
  </si>
  <si>
    <t>Medewerker Sociale Dienst</t>
  </si>
  <si>
    <t>Medewerker Sociale Dienst - Revalidatie</t>
  </si>
  <si>
    <t>Medewerker Sociale Dienst - Wijkgezondheidscentrum</t>
  </si>
  <si>
    <t>Medewerker Sociale Dienst in een Psychiatrische Eenheid / Centrum</t>
  </si>
  <si>
    <t>Medewerker Sociale Dienst in de Residentiële Ouderenzorg</t>
  </si>
  <si>
    <t>Bemiddelaar</t>
  </si>
  <si>
    <t>Intercultureel Bemiddelaar</t>
  </si>
  <si>
    <t>Ontslagmanager</t>
  </si>
  <si>
    <t>Gezondheidspromotor Wijkgezondheidscentrum</t>
  </si>
  <si>
    <t>Verantwoordelijke Vrijwilligers</t>
  </si>
  <si>
    <t>Verpleegkundige - Diensthoofd</t>
  </si>
  <si>
    <t>Stafmedewerker Zorgbeleid</t>
  </si>
  <si>
    <t>Verpleegkundige Eerste Verantwoordelijke</t>
  </si>
  <si>
    <t>Logistiek Medewerker in een verpleeg- of verblijfseenheid</t>
  </si>
  <si>
    <t>Medewerker Intern Patiëntenvervoer</t>
  </si>
  <si>
    <t>Begeleider Verpleegkundige Intreders, Herintreders en Stagiaires</t>
  </si>
  <si>
    <t>Hoofdverpleegkundige - Coördinator</t>
  </si>
  <si>
    <t xml:space="preserve">Hoofdverpleegkundige Ziekenhuis </t>
  </si>
  <si>
    <t>Hoofdvroedkundige</t>
  </si>
  <si>
    <t>Hoofdverpleegkundige Ziekenhuis (kleine afdeling)</t>
  </si>
  <si>
    <t>Verantwoordelijke Intern Patiëntentransport</t>
  </si>
  <si>
    <t>Adjunct Hoofdverpleegkundige Ziekenhuis</t>
  </si>
  <si>
    <t>Adjunct-Hoofdvroedkundige</t>
  </si>
  <si>
    <t>Referentieverpleegkundige</t>
  </si>
  <si>
    <t>Verpleegkundige Ziekenhuishygiënist</t>
  </si>
  <si>
    <t>Studieverpleegkundige</t>
  </si>
  <si>
    <t xml:space="preserve">Spoedverpleegkundige </t>
  </si>
  <si>
    <t>Verpleegkundige Intensieve Zorgen</t>
  </si>
  <si>
    <t>Referentieverpleegkundige binnen dienst/afdeling</t>
  </si>
  <si>
    <t xml:space="preserve">MUG Verpleegkundige </t>
  </si>
  <si>
    <t>Verpleegkundige Operatiekwartier</t>
  </si>
  <si>
    <t>Verpleegkundige Intensieve Neonatale Zorgen</t>
  </si>
  <si>
    <t xml:space="preserve">Verpleegkundige Ziekenhuis </t>
  </si>
  <si>
    <t>Vroedkundige</t>
  </si>
  <si>
    <t>Zorgkundige Ziekenhuis</t>
  </si>
  <si>
    <t>Transplantcoördinator</t>
  </si>
  <si>
    <t>Verpleegkundige Educator Diabetologie</t>
  </si>
  <si>
    <t>Vroedkundige Postpartum</t>
  </si>
  <si>
    <t>Verpleegkundige in de raadpleging</t>
  </si>
  <si>
    <t>Kinderverzorgende</t>
  </si>
  <si>
    <t>Bediende Mortuarium</t>
  </si>
  <si>
    <t>Gipsverpleegkundige</t>
  </si>
  <si>
    <t>Verpleegkundige Oncologisch Dagziekenhuis</t>
  </si>
  <si>
    <t>Verpleegkundige in een Oncologische Afdeling</t>
  </si>
  <si>
    <t>Verpleegkundige Hemodialyse</t>
  </si>
  <si>
    <t>Verpleegkundige Palliatieve Zorg</t>
  </si>
  <si>
    <t>Verpleegkundige Geriatrie</t>
  </si>
  <si>
    <t>Verpleegkundige Pediatrie</t>
  </si>
  <si>
    <t>Verpleegkundige mid-care</t>
  </si>
  <si>
    <t>Verpleegkundige ontwaakzaal</t>
  </si>
  <si>
    <t>Hoofdverpleegkundige in een Psychiatrische Eenheid/Centrum</t>
  </si>
  <si>
    <t>Coördinator Beschut Wonen</t>
  </si>
  <si>
    <t>Adjunct-Hoofdverpleegkundige in een Psychiatrische Eenheid/Centrum</t>
  </si>
  <si>
    <t>Verpleegkundige in een Psychiatrische Eenheid/Centrum</t>
  </si>
  <si>
    <t>Begeleider Beschut Wonen</t>
  </si>
  <si>
    <t>Zorgkundige in een Psychiatrische Eenheid/Centrum</t>
  </si>
  <si>
    <t>Opvoeder / Begeleider in een Psychiatrische Eenheid/Centrum</t>
  </si>
  <si>
    <t>Verpleegkundige/Opvoeder/Medewerker mobiele equipes in de psychiatrische zorg</t>
  </si>
  <si>
    <t>Hoofdverpleegkundige Residentiële Ouderenzorg</t>
  </si>
  <si>
    <t xml:space="preserve">Adjunct-Hoofdverpleegkundige Residentiële Ouderenzorg </t>
  </si>
  <si>
    <t>Verpleegkundige Residentiële Ouderenzorg</t>
  </si>
  <si>
    <t>Begeleider Genormaliseerd Wonen</t>
  </si>
  <si>
    <t>Zorgkundige Residentiële Ouderenzorg</t>
  </si>
  <si>
    <t>Hoofdverpleegkundige Thuisverpleging</t>
  </si>
  <si>
    <t>Adjunct-Hoofdverpleegkundige Thuisverpleging</t>
  </si>
  <si>
    <t>Referentieverpleegkundige Thuisverpleging</t>
  </si>
  <si>
    <t>Psychiatrisch Verpleegkundige in de Thuiscontext</t>
  </si>
  <si>
    <t>Verpleegkundige Educator Diabetologie Thuisverpleging</t>
  </si>
  <si>
    <t>Verpleegkundige Thuisverpleging</t>
  </si>
  <si>
    <t>Zorgkundige Thuisverpleging</t>
  </si>
  <si>
    <t>Huisarts Wijkgezondheidscentrum</t>
  </si>
  <si>
    <t>Algemeen Coördinator Wijkgezondheidscentrum</t>
  </si>
  <si>
    <t>Zorgcoördinator Wijkgezondheidscentrum</t>
  </si>
  <si>
    <t>Verpleegkundige Wijkgezondheidscentrum</t>
  </si>
  <si>
    <t>Zorgkundige Wijkgezondheidscentrum</t>
  </si>
  <si>
    <t>Hoofdverpleegkundige Bloedtransfusiecentrum</t>
  </si>
  <si>
    <t>Adjunct-Hoofdverpleegkundige Bloedtransfusiecentrum</t>
  </si>
  <si>
    <t>Ploegverantwoordelijke Verpleegkundige Bloedtransfusiecentrum</t>
  </si>
  <si>
    <t>Verpleegkundige Bloedtransfusiecentrum</t>
  </si>
  <si>
    <t>Bloedafname assistent</t>
  </si>
  <si>
    <t>Ja</t>
  </si>
  <si>
    <t>Nee</t>
  </si>
  <si>
    <t>BBT</t>
  </si>
  <si>
    <t>BBK</t>
  </si>
  <si>
    <t>lijsten</t>
  </si>
  <si>
    <t>Specialisatiecomplement BBT/BBK</t>
  </si>
  <si>
    <t>Jaarlijks</t>
  </si>
  <si>
    <t>Maandelijks</t>
  </si>
  <si>
    <t>Specialisatiecomplement - Jaarlijks</t>
  </si>
  <si>
    <t>Specialisatiecomplement - Maandelijks</t>
  </si>
  <si>
    <t>Geen</t>
  </si>
  <si>
    <t>Barema's / ANC</t>
  </si>
  <si>
    <r>
      <t xml:space="preserve">Toekennen van de BBT/BBK premie </t>
    </r>
    <r>
      <rPr>
        <b/>
        <sz val="10"/>
        <rFont val="Arial"/>
        <family val="2"/>
      </rPr>
      <t xml:space="preserve">voor de hele prestaties </t>
    </r>
    <r>
      <rPr>
        <sz val="10"/>
        <rFont val="Arial"/>
        <family val="2"/>
      </rPr>
      <t>(cf. cel B29) ?</t>
    </r>
  </si>
  <si>
    <r>
      <rPr>
        <b/>
        <sz val="10"/>
        <rFont val="Arial"/>
        <family val="2"/>
      </rPr>
      <t>Percentage van de prestaties</t>
    </r>
    <r>
      <rPr>
        <sz val="10"/>
        <rFont val="Arial"/>
        <family val="2"/>
      </rPr>
      <t xml:space="preserve"> gekoppeld aan het toekennen van de BBT/BBK premie</t>
    </r>
  </si>
  <si>
    <r>
      <t xml:space="preserve">Toekennen van het specialisatiecomplement BBT/BBK </t>
    </r>
    <r>
      <rPr>
        <b/>
        <sz val="10"/>
        <rFont val="Arial"/>
        <family val="2"/>
      </rPr>
      <t>voor de hele prestaties</t>
    </r>
    <r>
      <rPr>
        <sz val="10"/>
        <rFont val="Arial"/>
        <family val="2"/>
      </rPr>
      <t xml:space="preserve"> (cf. cel B29) ?</t>
    </r>
  </si>
  <si>
    <r>
      <rPr>
        <b/>
        <sz val="10"/>
        <rFont val="Arial"/>
        <family val="2"/>
      </rPr>
      <t>Percentage van de prestaties</t>
    </r>
    <r>
      <rPr>
        <sz val="10"/>
        <rFont val="Arial"/>
        <family val="2"/>
      </rPr>
      <t xml:space="preserve"> uitgevoerd in een erkende dienst, functie of zorgprogramma die het toekennen van dit specialisatiecomplement voorziet</t>
    </r>
  </si>
  <si>
    <t>Gelieve het opleidingsniveau in te vullen</t>
  </si>
  <si>
    <t>Ontbrekend</t>
  </si>
  <si>
    <t>Ontbrekende functie; geef de categorie hieronder aan</t>
  </si>
  <si>
    <t>Toegewezen categorie aan ontbrekende functie</t>
  </si>
  <si>
    <t>* BBT premie = 4587,21€ -- BBK premie = 1529,02€ (jaarlijks - index jan 24)</t>
  </si>
  <si>
    <t>* BBT specialisatiecplmt = 2815,50€ -- BBK specialisatiecplmt = 938,12€ (jaarlijks - index jan 24)</t>
  </si>
  <si>
    <t>IFIC baremacalculator - index mei 2024</t>
  </si>
  <si>
    <r>
      <t xml:space="preserve">NB: De bedragen opgenomen in deze tool zijn gekoppeld aan de index van kracht op 1 mei 2024 (128,11), </t>
    </r>
    <r>
      <rPr>
        <u/>
        <sz val="9"/>
        <color rgb="FFAA4D0E"/>
        <rFont val="Arial"/>
        <family val="2"/>
      </rPr>
      <t>met uitzondering van de bedragen van de BBT/BBK-premies en de specialisatiecomplementen</t>
    </r>
    <r>
      <rPr>
        <sz val="9"/>
        <color rgb="FFAA4D0E"/>
        <rFont val="Arial"/>
        <family val="2"/>
      </rPr>
      <t xml:space="preserve">. Deze premies en specialisatiecomplementen volgen inderdaad specifieke indexeringsprocedures: eenmalige indexering per jaar in januari; het bedrag van de BBT/BBK-premies en specialisatiecomplementen dat voor de referentieperiode van 01/09/2023 tot en met 31/08/2024 zal gelden, heeft dus in januari 2024 kunnen vastgesteld worden, rekening houdend met de indexering die in de loop van het jaar 2023 heeft plaatsgevonden. Als gevolg hiervan is het relatieve 'gewicht' van deze premies en specialisatiecomplementen iets lager dan het relatieve 'gewicht' van de andere salariscomponenten in de simulatie (aangezien er momenteel één verschilindex is). </t>
    </r>
  </si>
  <si>
    <t>index 01/01/2024</t>
  </si>
  <si>
    <t>Doelbarema's op 01/05/2024 - Indexrang 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</si>
</sst>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 &quot;€&quot;"/>
    <numFmt numFmtId="165" formatCode="#,##0.00000"/>
    <numFmt numFmtId="166" formatCode="#\ ##0.00"/>
    <numFmt numFmtId="167" formatCode="0.0000"/>
  </numFmts>
  <fonts count="34" x14ac:knownFonts="1">
    <font>
      <sz val="10"/>
      <name val="Arial"/>
      <family val="2"/>
    </font>
    <font>
      <sz val="11"/>
      <color theme="1"/>
      <name val="Calibri"/>
      <family val="2"/>
      <scheme val="minor"/>
    </font>
    <font>
      <sz val="10"/>
      <name val="Arial"/>
      <family val="2"/>
    </font>
    <font>
      <sz val="10"/>
      <color theme="0" tint="-0.249977111117893"/>
      <name val="Arial"/>
      <family val="2"/>
    </font>
    <font>
      <sz val="9"/>
      <color indexed="81"/>
      <name val="Tahoma"/>
      <family val="2"/>
    </font>
    <font>
      <b/>
      <sz val="9"/>
      <color indexed="81"/>
      <name val="Tahoma"/>
      <family val="2"/>
    </font>
    <font>
      <sz val="10"/>
      <name val="Calibri"/>
      <family val="2"/>
    </font>
    <font>
      <sz val="10"/>
      <color theme="6" tint="-0.249977111117893"/>
      <name val="Calibri"/>
      <family val="2"/>
    </font>
    <font>
      <b/>
      <sz val="12"/>
      <color indexed="9"/>
      <name val="Calibri"/>
      <family val="2"/>
    </font>
    <font>
      <sz val="9"/>
      <color indexed="9"/>
      <name val="Calibri"/>
      <family val="2"/>
    </font>
    <font>
      <b/>
      <sz val="12"/>
      <color theme="6" tint="-0.249977111117893"/>
      <name val="Calibri"/>
      <family val="2"/>
    </font>
    <font>
      <sz val="9"/>
      <color theme="6" tint="-0.249977111117893"/>
      <name val="Calibri"/>
      <family val="2"/>
    </font>
    <font>
      <b/>
      <sz val="12"/>
      <color theme="0"/>
      <name val="Calibri"/>
      <family val="2"/>
    </font>
    <font>
      <sz val="10"/>
      <color theme="0" tint="-0.249977111117893"/>
      <name val="Calibri"/>
      <family val="2"/>
    </font>
    <font>
      <sz val="12"/>
      <color theme="1"/>
      <name val="Calibri"/>
      <family val="2"/>
      <scheme val="minor"/>
    </font>
    <font>
      <b/>
      <sz val="10"/>
      <color indexed="72"/>
      <name val="Verdana"/>
      <family val="2"/>
    </font>
    <font>
      <b/>
      <sz val="14"/>
      <name val="Calibri"/>
      <family val="2"/>
    </font>
    <font>
      <i/>
      <sz val="10"/>
      <name val="Arial"/>
      <family val="2"/>
    </font>
    <font>
      <sz val="12"/>
      <name val="Arial"/>
      <family val="2"/>
    </font>
    <font>
      <i/>
      <sz val="10"/>
      <color theme="0" tint="-0.499984740745262"/>
      <name val="Arial"/>
      <family val="2"/>
    </font>
    <font>
      <sz val="10"/>
      <color theme="0" tint="-0.499984740745262"/>
      <name val="Arial"/>
      <family val="2"/>
    </font>
    <font>
      <b/>
      <sz val="10"/>
      <name val="Arial"/>
      <family val="2"/>
    </font>
    <font>
      <b/>
      <sz val="16"/>
      <name val="Arial"/>
      <family val="2"/>
    </font>
    <font>
      <sz val="10"/>
      <color rgb="FFFF0000"/>
      <name val="Arial"/>
      <family val="2"/>
    </font>
    <font>
      <sz val="10"/>
      <color theme="5" tint="-0.249977111117893"/>
      <name val="Arial"/>
      <family val="2"/>
    </font>
    <font>
      <sz val="10"/>
      <color theme="0"/>
      <name val="Arial"/>
      <family val="2"/>
    </font>
    <font>
      <sz val="10"/>
      <color rgb="FFC00000"/>
      <name val="Arial"/>
      <family val="2"/>
    </font>
    <font>
      <b/>
      <sz val="12"/>
      <name val="Arial"/>
      <family val="2"/>
    </font>
    <font>
      <b/>
      <u/>
      <sz val="12"/>
      <name val="Arial"/>
      <family val="2"/>
    </font>
    <font>
      <u/>
      <sz val="10"/>
      <color theme="0"/>
      <name val="Arial"/>
      <family val="2"/>
    </font>
    <font>
      <sz val="9"/>
      <color rgb="FFAA4D0E"/>
      <name val="Arial"/>
      <family val="2"/>
    </font>
    <font>
      <sz val="10"/>
      <color rgb="FF0070C0"/>
      <name val="Arial"/>
      <family val="2"/>
    </font>
    <font>
      <b/>
      <sz val="10"/>
      <color rgb="FFFF0000"/>
      <name val="Arial"/>
      <family val="2"/>
    </font>
    <font>
      <u/>
      <sz val="9"/>
      <color rgb="FFAA4D0E"/>
      <name val="Arial"/>
      <family val="2"/>
    </font>
  </fonts>
  <fills count="10">
    <fill>
      <patternFill patternType="none"/>
    </fill>
    <fill>
      <patternFill patternType="gray125"/>
    </fill>
    <fill>
      <patternFill patternType="solid">
        <fgColor theme="0" tint="-0.14999847407452621"/>
        <bgColor indexed="64"/>
      </patternFill>
    </fill>
    <fill>
      <patternFill patternType="solid">
        <fgColor indexed="23"/>
        <bgColor indexed="64"/>
      </patternFill>
    </fill>
    <fill>
      <patternFill patternType="solid">
        <fgColor indexed="52"/>
        <bgColor indexed="64"/>
      </patternFill>
    </fill>
    <fill>
      <patternFill patternType="solid">
        <fgColor rgb="FFFFFF00"/>
        <bgColor indexed="64"/>
      </patternFill>
    </fill>
    <fill>
      <patternFill patternType="solid">
        <fgColor theme="4" tint="0.79998168889431442"/>
        <bgColor indexed="64"/>
      </patternFill>
    </fill>
    <fill>
      <patternFill patternType="solid">
        <fgColor theme="7" tint="0.59999389629810485"/>
        <bgColor indexed="64"/>
      </patternFill>
    </fill>
    <fill>
      <patternFill patternType="solid">
        <fgColor rgb="FFFF7C80"/>
        <bgColor indexed="64"/>
      </patternFill>
    </fill>
    <fill>
      <patternFill patternType="solid">
        <fgColor theme="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diagonal/>
    </border>
  </borders>
  <cellStyleXfs count="4">
    <xf numFmtId="0" fontId="0" fillId="0" borderId="0"/>
    <xf numFmtId="0" fontId="14" fillId="0" borderId="0"/>
    <xf numFmtId="9" fontId="2" fillId="0" borderId="0" applyFont="0" applyFill="0" applyBorder="0" applyAlignment="0" applyProtection="0"/>
    <xf numFmtId="0" fontId="1" fillId="0" borderId="0"/>
  </cellStyleXfs>
  <cellXfs count="99">
    <xf numFmtId="0" fontId="0" fillId="0" borderId="0" xfId="0"/>
    <xf numFmtId="0" fontId="2" fillId="0" borderId="0" xfId="0" applyFont="1"/>
    <xf numFmtId="0" fontId="3" fillId="0" borderId="0" xfId="0" applyFont="1"/>
    <xf numFmtId="4" fontId="0" fillId="0" borderId="0" xfId="0" applyNumberFormat="1"/>
    <xf numFmtId="9" fontId="0" fillId="0" borderId="0" xfId="0" applyNumberFormat="1"/>
    <xf numFmtId="0" fontId="2" fillId="0" borderId="1" xfId="0" applyFont="1" applyBorder="1"/>
    <xf numFmtId="164" fontId="0" fillId="2" borderId="1" xfId="0" applyNumberFormat="1" applyFill="1" applyBorder="1"/>
    <xf numFmtId="3" fontId="6" fillId="0" borderId="0" xfId="0" applyNumberFormat="1" applyFont="1" applyAlignment="1">
      <alignment horizontal="center" vertical="center"/>
    </xf>
    <xf numFmtId="3" fontId="7" fillId="0" borderId="0" xfId="0" applyNumberFormat="1" applyFont="1" applyAlignment="1">
      <alignment horizontal="center" vertical="center"/>
    </xf>
    <xf numFmtId="0" fontId="8" fillId="0" borderId="0" xfId="0" applyFont="1" applyAlignment="1">
      <alignment horizontal="center"/>
    </xf>
    <xf numFmtId="0" fontId="9" fillId="0" borderId="0" xfId="0" applyFont="1"/>
    <xf numFmtId="0" fontId="6" fillId="0" borderId="0" xfId="0" applyFont="1"/>
    <xf numFmtId="0" fontId="7" fillId="0" borderId="0" xfId="0" applyFont="1"/>
    <xf numFmtId="0" fontId="10" fillId="0" borderId="0" xfId="0" applyFont="1" applyAlignment="1">
      <alignment horizontal="center"/>
    </xf>
    <xf numFmtId="0" fontId="11" fillId="0" borderId="0" xfId="0" applyFont="1"/>
    <xf numFmtId="0" fontId="12" fillId="3" borderId="0" xfId="0" applyFont="1" applyFill="1" applyAlignment="1">
      <alignment horizontal="center" vertical="center" wrapText="1"/>
    </xf>
    <xf numFmtId="0" fontId="12" fillId="3" borderId="0" xfId="0" applyFont="1" applyFill="1" applyAlignment="1">
      <alignment horizontal="center"/>
    </xf>
    <xf numFmtId="0" fontId="8" fillId="4" borderId="0" xfId="0" applyFont="1" applyFill="1" applyAlignment="1">
      <alignment horizontal="center" vertical="center" wrapText="1"/>
    </xf>
    <xf numFmtId="4" fontId="6" fillId="0" borderId="0" xfId="0" applyNumberFormat="1" applyFont="1" applyAlignment="1">
      <alignment horizontal="center" vertical="center"/>
    </xf>
    <xf numFmtId="3" fontId="13" fillId="0" borderId="0" xfId="0" applyNumberFormat="1" applyFont="1" applyAlignment="1">
      <alignment horizontal="center" vertical="center"/>
    </xf>
    <xf numFmtId="3" fontId="0" fillId="0" borderId="0" xfId="0" applyNumberFormat="1"/>
    <xf numFmtId="0" fontId="15" fillId="0" borderId="0" xfId="1" applyFont="1" applyAlignment="1">
      <alignment horizontal="center" vertical="top"/>
    </xf>
    <xf numFmtId="0" fontId="14" fillId="0" borderId="0" xfId="1" applyAlignment="1">
      <alignment horizontal="center" vertical="top"/>
    </xf>
    <xf numFmtId="0" fontId="0" fillId="0" borderId="0" xfId="1" applyFont="1" applyAlignment="1">
      <alignment horizontal="center" vertical="top"/>
    </xf>
    <xf numFmtId="0" fontId="0" fillId="0" borderId="0" xfId="1" quotePrefix="1" applyFont="1" applyAlignment="1">
      <alignment horizontal="center" vertical="top" wrapText="1"/>
    </xf>
    <xf numFmtId="0" fontId="14" fillId="0" borderId="0" xfId="1" applyAlignment="1">
      <alignment horizontal="center"/>
    </xf>
    <xf numFmtId="0" fontId="14" fillId="0" borderId="0" xfId="1" applyAlignment="1">
      <alignment wrapText="1"/>
    </xf>
    <xf numFmtId="3" fontId="16" fillId="0" borderId="0" xfId="0" applyNumberFormat="1" applyFont="1" applyAlignment="1">
      <alignment vertical="center"/>
    </xf>
    <xf numFmtId="165" fontId="6" fillId="0" borderId="0" xfId="0" applyNumberFormat="1" applyFont="1" applyAlignment="1">
      <alignment horizontal="center" vertical="center"/>
    </xf>
    <xf numFmtId="0" fontId="0" fillId="0" borderId="1" xfId="0" applyBorder="1"/>
    <xf numFmtId="9" fontId="0" fillId="2" borderId="1" xfId="0" applyNumberFormat="1" applyFill="1" applyBorder="1"/>
    <xf numFmtId="0" fontId="17" fillId="0" borderId="0" xfId="0" applyFont="1"/>
    <xf numFmtId="0" fontId="17" fillId="0" borderId="0" xfId="0" applyFont="1" applyAlignment="1">
      <alignment horizontal="right"/>
    </xf>
    <xf numFmtId="0" fontId="18" fillId="0" borderId="0" xfId="0" applyFont="1"/>
    <xf numFmtId="0" fontId="19" fillId="0" borderId="0" xfId="0" applyFont="1" applyAlignment="1">
      <alignment horizontal="right"/>
    </xf>
    <xf numFmtId="0" fontId="20" fillId="0" borderId="0" xfId="0" applyFont="1"/>
    <xf numFmtId="0" fontId="0" fillId="5" borderId="0" xfId="0" applyFill="1"/>
    <xf numFmtId="9" fontId="0" fillId="0" borderId="1" xfId="0" applyNumberFormat="1" applyBorder="1"/>
    <xf numFmtId="0" fontId="0" fillId="0" borderId="1" xfId="0" applyBorder="1" applyAlignment="1">
      <alignment vertical="center"/>
    </xf>
    <xf numFmtId="1" fontId="0" fillId="0" borderId="1" xfId="2" applyNumberFormat="1" applyFont="1" applyBorder="1"/>
    <xf numFmtId="0" fontId="0" fillId="6" borderId="1" xfId="0" applyFill="1" applyBorder="1"/>
    <xf numFmtId="0" fontId="18" fillId="7" borderId="0" xfId="0" applyFont="1" applyFill="1"/>
    <xf numFmtId="164" fontId="0" fillId="0" borderId="1" xfId="0" applyNumberFormat="1" applyBorder="1"/>
    <xf numFmtId="166" fontId="0" fillId="0" borderId="1" xfId="0" applyNumberFormat="1" applyBorder="1"/>
    <xf numFmtId="167" fontId="0" fillId="0" borderId="1" xfId="0" applyNumberFormat="1" applyBorder="1"/>
    <xf numFmtId="2" fontId="0" fillId="0" borderId="0" xfId="0" applyNumberFormat="1"/>
    <xf numFmtId="0" fontId="0" fillId="0" borderId="0" xfId="0" quotePrefix="1"/>
    <xf numFmtId="0" fontId="18" fillId="7" borderId="0" xfId="0" applyFont="1" applyFill="1" applyAlignment="1">
      <alignment vertical="center"/>
    </xf>
    <xf numFmtId="0" fontId="0" fillId="0" borderId="0" xfId="0" applyAlignment="1">
      <alignment wrapText="1"/>
    </xf>
    <xf numFmtId="0" fontId="0" fillId="6" borderId="1" xfId="0" applyFill="1" applyBorder="1" applyAlignment="1">
      <alignment horizontal="left" vertical="center"/>
    </xf>
    <xf numFmtId="10" fontId="0" fillId="0" borderId="1" xfId="0" applyNumberFormat="1" applyBorder="1"/>
    <xf numFmtId="0" fontId="15" fillId="0" borderId="0" xfId="1" applyFont="1" applyAlignment="1">
      <alignment horizontal="left" vertical="top"/>
    </xf>
    <xf numFmtId="0" fontId="1" fillId="0" borderId="0" xfId="3" applyProtection="1">
      <protection hidden="1"/>
    </xf>
    <xf numFmtId="0" fontId="0" fillId="0" borderId="0" xfId="0" applyAlignment="1">
      <alignment vertical="center" wrapText="1"/>
    </xf>
    <xf numFmtId="0" fontId="23" fillId="0" borderId="0" xfId="0" applyFont="1"/>
    <xf numFmtId="0" fontId="24" fillId="0" borderId="0" xfId="0" applyFont="1" applyAlignment="1">
      <alignment horizontal="left" indent="2"/>
    </xf>
    <xf numFmtId="0" fontId="26" fillId="0" borderId="0" xfId="0" applyFont="1"/>
    <xf numFmtId="0" fontId="0" fillId="8" borderId="1" xfId="0" applyFill="1" applyBorder="1"/>
    <xf numFmtId="0" fontId="21" fillId="0" borderId="0" xfId="0" applyFont="1"/>
    <xf numFmtId="0" fontId="0" fillId="8" borderId="0" xfId="0" applyFill="1"/>
    <xf numFmtId="0" fontId="14" fillId="8" borderId="0" xfId="1" applyFill="1" applyAlignment="1">
      <alignment horizontal="left"/>
    </xf>
    <xf numFmtId="0" fontId="14" fillId="8" borderId="0" xfId="1" applyFill="1" applyAlignment="1">
      <alignment horizontal="center"/>
    </xf>
    <xf numFmtId="10" fontId="0" fillId="2" borderId="1" xfId="0" applyNumberFormat="1" applyFill="1" applyBorder="1"/>
    <xf numFmtId="0" fontId="22" fillId="0" borderId="0" xfId="0" applyFont="1" applyAlignment="1">
      <alignment vertical="center"/>
    </xf>
    <xf numFmtId="0" fontId="27" fillId="0" borderId="0" xfId="0" applyFont="1" applyAlignment="1">
      <alignment vertical="center"/>
    </xf>
    <xf numFmtId="0" fontId="25" fillId="0" borderId="0" xfId="0" applyFont="1"/>
    <xf numFmtId="0" fontId="28" fillId="0" borderId="0" xfId="0" applyFont="1" applyAlignment="1">
      <alignment vertical="center"/>
    </xf>
    <xf numFmtId="0" fontId="0" fillId="0" borderId="0" xfId="0" applyAlignment="1">
      <alignment horizontal="left" wrapText="1"/>
    </xf>
    <xf numFmtId="9" fontId="0" fillId="6" borderId="1" xfId="2" applyFont="1" applyFill="1" applyBorder="1" applyAlignment="1">
      <alignment horizontal="left" vertical="center"/>
    </xf>
    <xf numFmtId="0" fontId="25" fillId="0" borderId="0" xfId="0" applyFont="1" applyAlignment="1">
      <alignment vertical="center"/>
    </xf>
    <xf numFmtId="9" fontId="0" fillId="0" borderId="0" xfId="2" applyFont="1" applyFill="1" applyBorder="1" applyAlignment="1">
      <alignment horizontal="left" vertical="center"/>
    </xf>
    <xf numFmtId="0" fontId="31" fillId="0" borderId="0" xfId="0" applyFont="1" applyAlignment="1">
      <alignment horizontal="left" indent="1"/>
    </xf>
    <xf numFmtId="2" fontId="17" fillId="0" borderId="0" xfId="0" applyNumberFormat="1" applyFont="1"/>
    <xf numFmtId="0" fontId="0" fillId="0" borderId="11" xfId="0" applyBorder="1" applyAlignment="1">
      <alignment vertical="center"/>
    </xf>
    <xf numFmtId="0" fontId="21" fillId="0" borderId="1" xfId="0" applyFont="1" applyBorder="1" applyAlignment="1">
      <alignment wrapText="1"/>
    </xf>
    <xf numFmtId="0" fontId="14" fillId="0" borderId="0" xfId="1" applyAlignment="1">
      <alignment horizontal="left" vertical="top"/>
    </xf>
    <xf numFmtId="0" fontId="0" fillId="0" borderId="1" xfId="0" applyBorder="1" applyAlignment="1">
      <alignment horizontal="left"/>
    </xf>
    <xf numFmtId="0" fontId="0" fillId="0" borderId="1" xfId="0" applyBorder="1" applyAlignment="1">
      <alignment horizontal="left" vertical="center" wrapText="1"/>
    </xf>
    <xf numFmtId="0" fontId="0" fillId="0" borderId="2" xfId="0" applyBorder="1" applyAlignment="1">
      <alignment horizontal="left"/>
    </xf>
    <xf numFmtId="0" fontId="0" fillId="0" borderId="4" xfId="0" applyBorder="1" applyAlignment="1">
      <alignment horizontal="left"/>
    </xf>
    <xf numFmtId="0" fontId="0" fillId="0" borderId="0" xfId="0" applyAlignment="1">
      <alignment horizontal="left" vertical="center" wrapText="1" indent="2"/>
    </xf>
    <xf numFmtId="9" fontId="0" fillId="6" borderId="0" xfId="2" applyFont="1" applyFill="1" applyBorder="1" applyAlignment="1">
      <alignment horizontal="left" vertical="center" wrapText="1" indent="1"/>
    </xf>
    <xf numFmtId="0" fontId="21" fillId="9" borderId="5" xfId="0" applyFont="1" applyFill="1" applyBorder="1" applyAlignment="1">
      <alignment horizontal="center" vertical="center" wrapText="1"/>
    </xf>
    <xf numFmtId="0" fontId="21" fillId="9" borderId="6" xfId="0" applyFont="1" applyFill="1" applyBorder="1" applyAlignment="1">
      <alignment horizontal="center" vertical="center" wrapText="1"/>
    </xf>
    <xf numFmtId="0" fontId="21" fillId="0" borderId="2" xfId="0" applyFont="1" applyBorder="1" applyAlignment="1">
      <alignment horizontal="center" vertical="center"/>
    </xf>
    <xf numFmtId="0" fontId="21" fillId="0" borderId="3" xfId="0" applyFont="1" applyBorder="1" applyAlignment="1">
      <alignment horizontal="center" vertical="center"/>
    </xf>
    <xf numFmtId="0" fontId="21" fillId="0" borderId="4" xfId="0" applyFont="1" applyBorder="1" applyAlignment="1">
      <alignment horizontal="center" vertical="center"/>
    </xf>
    <xf numFmtId="0" fontId="21" fillId="0" borderId="5" xfId="0" applyFont="1" applyBorder="1" applyAlignment="1">
      <alignment horizontal="center" vertical="center" wrapText="1"/>
    </xf>
    <xf numFmtId="0" fontId="21" fillId="0" borderId="6" xfId="0" applyFont="1" applyBorder="1" applyAlignment="1">
      <alignment horizontal="center" vertical="center" wrapText="1"/>
    </xf>
    <xf numFmtId="0" fontId="30" fillId="0" borderId="7" xfId="0" applyFont="1" applyBorder="1" applyAlignment="1">
      <alignment horizontal="justify" vertical="center" wrapText="1"/>
    </xf>
    <xf numFmtId="0" fontId="30" fillId="0" borderId="8" xfId="0" applyFont="1" applyBorder="1" applyAlignment="1">
      <alignment horizontal="justify" vertical="center" wrapText="1"/>
    </xf>
    <xf numFmtId="0" fontId="30" fillId="0" borderId="9" xfId="0" applyFont="1" applyBorder="1" applyAlignment="1">
      <alignment horizontal="justify" vertical="center" wrapText="1"/>
    </xf>
    <xf numFmtId="0" fontId="30" fillId="0" borderId="10" xfId="0" applyFont="1" applyBorder="1" applyAlignment="1">
      <alignment horizontal="justify" vertical="center" wrapText="1"/>
    </xf>
    <xf numFmtId="0" fontId="0" fillId="0" borderId="0" xfId="0" applyAlignment="1">
      <alignment horizontal="center" wrapText="1"/>
    </xf>
    <xf numFmtId="0" fontId="21" fillId="0" borderId="1" xfId="0" applyFont="1" applyBorder="1" applyAlignment="1">
      <alignment horizontal="center" vertical="center" wrapText="1"/>
    </xf>
    <xf numFmtId="0" fontId="0" fillId="2" borderId="1" xfId="0" applyFill="1" applyBorder="1" applyAlignment="1">
      <alignment horizontal="center" vertical="center" textRotation="90" wrapText="1"/>
    </xf>
    <xf numFmtId="9" fontId="0" fillId="2" borderId="0" xfId="2" applyFont="1" applyFill="1" applyBorder="1" applyAlignment="1">
      <alignment horizontal="left" vertical="center" indent="1"/>
    </xf>
    <xf numFmtId="0" fontId="0" fillId="0" borderId="0" xfId="0" applyAlignment="1">
      <alignment horizontal="left" wrapText="1" indent="2"/>
    </xf>
    <xf numFmtId="0" fontId="0" fillId="6" borderId="0" xfId="0" applyFill="1" applyAlignment="1">
      <alignment horizontal="left" vertical="center" wrapText="1" indent="1"/>
    </xf>
  </cellXfs>
  <cellStyles count="4">
    <cellStyle name="Normaal 2 2" xfId="1" xr:uid="{00000000-0005-0000-0000-000000000000}"/>
    <cellStyle name="Normal" xfId="0" builtinId="0"/>
    <cellStyle name="Normal 2" xfId="3" xr:uid="{00000000-0005-0000-0000-000002000000}"/>
    <cellStyle name="Percent" xfId="2" builtinId="5"/>
  </cellStyles>
  <dxfs count="13">
    <dxf>
      <font>
        <b/>
        <i val="0"/>
      </font>
      <fill>
        <patternFill>
          <bgColor theme="5" tint="0.39994506668294322"/>
        </patternFill>
      </fill>
    </dxf>
    <dxf>
      <font>
        <color theme="0"/>
      </font>
      <fill>
        <patternFill patternType="none">
          <bgColor auto="1"/>
        </patternFill>
      </fill>
      <border>
        <left/>
        <right/>
        <top style="thin">
          <color auto="1"/>
        </top>
        <bottom/>
        <vertical/>
        <horizontal/>
      </border>
    </dxf>
    <dxf>
      <font>
        <color theme="0"/>
      </font>
      <fill>
        <patternFill patternType="none">
          <bgColor auto="1"/>
        </patternFill>
      </fill>
      <border>
        <left/>
        <right/>
        <top style="thin">
          <color auto="1"/>
        </top>
        <bottom/>
        <vertical/>
        <horizontal/>
      </border>
    </dxf>
    <dxf>
      <font>
        <color theme="0"/>
      </font>
      <fill>
        <patternFill patternType="none">
          <bgColor auto="1"/>
        </patternFill>
      </fill>
      <border>
        <left/>
        <right/>
        <top style="thin">
          <color auto="1"/>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border>
        <left/>
        <right/>
        <top/>
        <bottom/>
      </border>
    </dxf>
    <dxf>
      <font>
        <color theme="0"/>
      </font>
      <fill>
        <patternFill patternType="none">
          <bgColor auto="1"/>
        </patternFill>
      </fill>
      <border>
        <left/>
        <right/>
        <top/>
        <bottom/>
      </border>
    </dxf>
    <dxf>
      <font>
        <color theme="0"/>
      </font>
      <fill>
        <patternFill patternType="none">
          <bgColor auto="1"/>
        </patternFill>
      </fill>
      <border>
        <left/>
        <right/>
        <top/>
        <bottom/>
      </border>
    </dxf>
    <dxf>
      <font>
        <color theme="0"/>
      </font>
      <fill>
        <patternFill patternType="none">
          <bgColor auto="1"/>
        </patternFill>
      </fill>
      <border>
        <left/>
        <right/>
        <top/>
        <bottom/>
        <vertical/>
        <horizontal/>
      </border>
    </dxf>
  </dxfs>
  <tableStyles count="0" defaultTableStyle="TableStyleMedium2" defaultPivotStyle="PivotStyleLight16"/>
  <colors>
    <mruColors>
      <color rgb="FFAA4D0E"/>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BE" sz="1400" b="0" i="0" baseline="0">
                <a:effectLst/>
              </a:rPr>
              <a:t>Evolutie van het oude barema en van het IFIC doelbarema </a:t>
            </a:r>
            <a:endParaRPr lang="en-BE" sz="1100">
              <a:effectLst/>
            </a:endParaRPr>
          </a:p>
        </c:rich>
      </c:tx>
      <c:layout>
        <c:manualLayout>
          <c:xMode val="edge"/>
          <c:yMode val="edge"/>
          <c:x val="0.11471607455652749"/>
          <c:y val="2.8268784079864256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BE"/>
        </a:p>
      </c:txPr>
    </c:title>
    <c:autoTitleDeleted val="0"/>
    <c:plotArea>
      <c:layout/>
      <c:lineChart>
        <c:grouping val="standard"/>
        <c:varyColors val="0"/>
        <c:ser>
          <c:idx val="0"/>
          <c:order val="0"/>
          <c:tx>
            <c:strRef>
              <c:f>'Calculator IFIC barema'!$G$8:$G$9</c:f>
              <c:strCache>
                <c:ptCount val="2"/>
                <c:pt idx="0">
                  <c:v>Oud barema PC 330 
(bruto maandelijks)</c:v>
                </c:pt>
              </c:strCache>
            </c:strRef>
          </c:tx>
          <c:spPr>
            <a:ln w="28575" cap="rnd">
              <a:solidFill>
                <a:schemeClr val="accent1"/>
              </a:solidFill>
              <a:round/>
            </a:ln>
            <a:effectLst/>
          </c:spPr>
          <c:marker>
            <c:symbol val="none"/>
          </c:marker>
          <c:cat>
            <c:numRef>
              <c:f>'Calculator IFIC barema'!$F$10:$F$55</c:f>
              <c:numCache>
                <c:formatCode>General</c:formatCode>
                <c:ptCount val="46"/>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numCache>
            </c:numRef>
          </c:cat>
          <c:val>
            <c:numRef>
              <c:f>'Calculator IFIC barema'!$G$10:$G$55</c:f>
              <c:numCache>
                <c:formatCode>#\ ##0.00</c:formatCode>
                <c:ptCount val="46"/>
                <c:pt idx="0">
                  <c:v>2914.26</c:v>
                </c:pt>
                <c:pt idx="1">
                  <c:v>3124.12</c:v>
                </c:pt>
                <c:pt idx="2">
                  <c:v>3124.12</c:v>
                </c:pt>
                <c:pt idx="3">
                  <c:v>3195.8</c:v>
                </c:pt>
                <c:pt idx="4">
                  <c:v>3195.8</c:v>
                </c:pt>
                <c:pt idx="5">
                  <c:v>3279.42</c:v>
                </c:pt>
                <c:pt idx="6">
                  <c:v>3279.42</c:v>
                </c:pt>
                <c:pt idx="7">
                  <c:v>3737.37</c:v>
                </c:pt>
                <c:pt idx="8">
                  <c:v>3737.37</c:v>
                </c:pt>
                <c:pt idx="9">
                  <c:v>3832.47</c:v>
                </c:pt>
                <c:pt idx="10">
                  <c:v>3895.87</c:v>
                </c:pt>
                <c:pt idx="11">
                  <c:v>3990.97</c:v>
                </c:pt>
                <c:pt idx="12">
                  <c:v>3990.97</c:v>
                </c:pt>
                <c:pt idx="13">
                  <c:v>4086.07</c:v>
                </c:pt>
                <c:pt idx="14">
                  <c:v>4086.07</c:v>
                </c:pt>
                <c:pt idx="15">
                  <c:v>4181.17</c:v>
                </c:pt>
                <c:pt idx="16">
                  <c:v>4508.75</c:v>
                </c:pt>
                <c:pt idx="17">
                  <c:v>4603.8500000000004</c:v>
                </c:pt>
                <c:pt idx="18">
                  <c:v>4603.8500000000004</c:v>
                </c:pt>
                <c:pt idx="19">
                  <c:v>4698.95</c:v>
                </c:pt>
                <c:pt idx="20">
                  <c:v>4698.95</c:v>
                </c:pt>
                <c:pt idx="21">
                  <c:v>4794.0600000000004</c:v>
                </c:pt>
                <c:pt idx="22">
                  <c:v>4794.0600000000004</c:v>
                </c:pt>
                <c:pt idx="23">
                  <c:v>4889.16</c:v>
                </c:pt>
                <c:pt idx="24">
                  <c:v>4889.16</c:v>
                </c:pt>
                <c:pt idx="25">
                  <c:v>4984.26</c:v>
                </c:pt>
                <c:pt idx="26">
                  <c:v>4984.26</c:v>
                </c:pt>
                <c:pt idx="27">
                  <c:v>5079.3599999999997</c:v>
                </c:pt>
                <c:pt idx="28">
                  <c:v>5079.3599999999997</c:v>
                </c:pt>
                <c:pt idx="29">
                  <c:v>5079.3599999999997</c:v>
                </c:pt>
                <c:pt idx="30">
                  <c:v>5079.3599999999997</c:v>
                </c:pt>
                <c:pt idx="31">
                  <c:v>5079.3599999999997</c:v>
                </c:pt>
                <c:pt idx="32">
                  <c:v>5079.3599999999997</c:v>
                </c:pt>
                <c:pt idx="33">
                  <c:v>5079.3599999999997</c:v>
                </c:pt>
                <c:pt idx="34">
                  <c:v>5079.3599999999997</c:v>
                </c:pt>
                <c:pt idx="35">
                  <c:v>5079.3599999999997</c:v>
                </c:pt>
                <c:pt idx="36">
                  <c:v>5079.3599999999997</c:v>
                </c:pt>
                <c:pt idx="37">
                  <c:v>5079.3599999999997</c:v>
                </c:pt>
                <c:pt idx="38">
                  <c:v>5079.3599999999997</c:v>
                </c:pt>
                <c:pt idx="39">
                  <c:v>5079.3599999999997</c:v>
                </c:pt>
                <c:pt idx="40">
                  <c:v>5079.3599999999997</c:v>
                </c:pt>
                <c:pt idx="41">
                  <c:v>5079.3599999999997</c:v>
                </c:pt>
                <c:pt idx="42">
                  <c:v>5079.3599999999997</c:v>
                </c:pt>
                <c:pt idx="43">
                  <c:v>5079.3599999999997</c:v>
                </c:pt>
                <c:pt idx="44">
                  <c:v>5079.3599999999997</c:v>
                </c:pt>
                <c:pt idx="45">
                  <c:v>5079.3599999999997</c:v>
                </c:pt>
              </c:numCache>
            </c:numRef>
          </c:val>
          <c:smooth val="0"/>
          <c:extLst>
            <c:ext xmlns:c16="http://schemas.microsoft.com/office/drawing/2014/chart" uri="{C3380CC4-5D6E-409C-BE32-E72D297353CC}">
              <c16:uniqueId val="{00000000-C42C-40AE-8375-692BA0B29016}"/>
            </c:ext>
          </c:extLst>
        </c:ser>
        <c:ser>
          <c:idx val="1"/>
          <c:order val="1"/>
          <c:tx>
            <c:strRef>
              <c:f>'Calculator IFIC barema'!$H$8:$H$9</c:f>
              <c:strCache>
                <c:ptCount val="2"/>
                <c:pt idx="0">
                  <c:v>Doelbarema</c:v>
                </c:pt>
                <c:pt idx="1">
                  <c:v>F1</c:v>
                </c:pt>
              </c:strCache>
            </c:strRef>
          </c:tx>
          <c:spPr>
            <a:ln w="28575" cap="rnd">
              <a:solidFill>
                <a:schemeClr val="accent2"/>
              </a:solidFill>
              <a:round/>
            </a:ln>
            <a:effectLst/>
          </c:spPr>
          <c:marker>
            <c:symbol val="none"/>
          </c:marker>
          <c:cat>
            <c:numRef>
              <c:f>'Calculator IFIC barema'!$F$10:$F$55</c:f>
              <c:numCache>
                <c:formatCode>General</c:formatCode>
                <c:ptCount val="46"/>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numCache>
            </c:numRef>
          </c:cat>
          <c:val>
            <c:numRef>
              <c:f>'Calculator IFIC barema'!$H$10:$H$55</c:f>
            </c:numRef>
          </c:val>
          <c:smooth val="0"/>
          <c:extLst>
            <c:ext xmlns:c16="http://schemas.microsoft.com/office/drawing/2014/chart" uri="{C3380CC4-5D6E-409C-BE32-E72D297353CC}">
              <c16:uniqueId val="{00000001-C42C-40AE-8375-692BA0B29016}"/>
            </c:ext>
          </c:extLst>
        </c:ser>
        <c:ser>
          <c:idx val="2"/>
          <c:order val="2"/>
          <c:tx>
            <c:strRef>
              <c:f>'Calculator IFIC barema'!$I$8:$I$9</c:f>
              <c:strCache>
                <c:ptCount val="2"/>
                <c:pt idx="0">
                  <c:v>Doelbarema</c:v>
                </c:pt>
                <c:pt idx="1">
                  <c:v>F2</c:v>
                </c:pt>
              </c:strCache>
            </c:strRef>
          </c:tx>
          <c:spPr>
            <a:ln w="28575" cap="rnd">
              <a:solidFill>
                <a:schemeClr val="accent3"/>
              </a:solidFill>
              <a:round/>
            </a:ln>
            <a:effectLst/>
          </c:spPr>
          <c:marker>
            <c:symbol val="none"/>
          </c:marker>
          <c:cat>
            <c:numRef>
              <c:f>'Calculator IFIC barema'!$F$10:$F$55</c:f>
              <c:numCache>
                <c:formatCode>General</c:formatCode>
                <c:ptCount val="46"/>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numCache>
            </c:numRef>
          </c:cat>
          <c:val>
            <c:numRef>
              <c:f>'Calculator IFIC barema'!$I$10:$I$55</c:f>
            </c:numRef>
          </c:val>
          <c:smooth val="0"/>
          <c:extLst>
            <c:ext xmlns:c16="http://schemas.microsoft.com/office/drawing/2014/chart" uri="{C3380CC4-5D6E-409C-BE32-E72D297353CC}">
              <c16:uniqueId val="{00000002-C42C-40AE-8375-692BA0B29016}"/>
            </c:ext>
          </c:extLst>
        </c:ser>
        <c:ser>
          <c:idx val="3"/>
          <c:order val="3"/>
          <c:tx>
            <c:strRef>
              <c:f>'Calculator IFIC barema'!$J$8:$J$9</c:f>
              <c:strCache>
                <c:ptCount val="2"/>
                <c:pt idx="0">
                  <c:v>Doelbarema</c:v>
                </c:pt>
                <c:pt idx="1">
                  <c:v>F3</c:v>
                </c:pt>
              </c:strCache>
            </c:strRef>
          </c:tx>
          <c:spPr>
            <a:ln w="28575" cap="rnd">
              <a:solidFill>
                <a:schemeClr val="accent4"/>
              </a:solidFill>
              <a:round/>
            </a:ln>
            <a:effectLst/>
          </c:spPr>
          <c:marker>
            <c:symbol val="none"/>
          </c:marker>
          <c:cat>
            <c:numRef>
              <c:f>'Calculator IFIC barema'!$F$10:$F$55</c:f>
              <c:numCache>
                <c:formatCode>General</c:formatCode>
                <c:ptCount val="46"/>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numCache>
            </c:numRef>
          </c:cat>
          <c:val>
            <c:numRef>
              <c:f>'Calculator IFIC barema'!$J$10:$J$55</c:f>
            </c:numRef>
          </c:val>
          <c:smooth val="0"/>
          <c:extLst>
            <c:ext xmlns:c16="http://schemas.microsoft.com/office/drawing/2014/chart" uri="{C3380CC4-5D6E-409C-BE32-E72D297353CC}">
              <c16:uniqueId val="{00000003-C42C-40AE-8375-692BA0B29016}"/>
            </c:ext>
          </c:extLst>
        </c:ser>
        <c:ser>
          <c:idx val="4"/>
          <c:order val="4"/>
          <c:tx>
            <c:strRef>
              <c:f>'Calculator IFIC barema'!$K$8:$K$9</c:f>
              <c:strCache>
                <c:ptCount val="2"/>
                <c:pt idx="0">
                  <c:v>Doelbarema 
(bruto maandelijks)</c:v>
                </c:pt>
              </c:strCache>
            </c:strRef>
          </c:tx>
          <c:spPr>
            <a:ln w="28575" cap="rnd">
              <a:solidFill>
                <a:schemeClr val="accent2"/>
              </a:solidFill>
              <a:round/>
            </a:ln>
            <a:effectLst/>
          </c:spPr>
          <c:marker>
            <c:symbol val="none"/>
          </c:marker>
          <c:cat>
            <c:numRef>
              <c:f>'Calculator IFIC barema'!$F$10:$F$55</c:f>
              <c:numCache>
                <c:formatCode>General</c:formatCode>
                <c:ptCount val="46"/>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numCache>
            </c:numRef>
          </c:cat>
          <c:val>
            <c:numRef>
              <c:f>'Calculator IFIC barema'!$K$10:$K$55</c:f>
              <c:numCache>
                <c:formatCode>#\ ##0.00</c:formatCode>
                <c:ptCount val="46"/>
                <c:pt idx="0">
                  <c:v>3248.69</c:v>
                </c:pt>
                <c:pt idx="1">
                  <c:v>3365.65</c:v>
                </c:pt>
                <c:pt idx="2">
                  <c:v>3477.73</c:v>
                </c:pt>
                <c:pt idx="3">
                  <c:v>3584.85</c:v>
                </c:pt>
                <c:pt idx="4">
                  <c:v>3686.99</c:v>
                </c:pt>
                <c:pt idx="5">
                  <c:v>3784.16</c:v>
                </c:pt>
                <c:pt idx="6">
                  <c:v>3876.41</c:v>
                </c:pt>
                <c:pt idx="7">
                  <c:v>3963.82</c:v>
                </c:pt>
                <c:pt idx="8">
                  <c:v>4046.51</c:v>
                </c:pt>
                <c:pt idx="9">
                  <c:v>4124.58</c:v>
                </c:pt>
                <c:pt idx="10">
                  <c:v>4198.2</c:v>
                </c:pt>
                <c:pt idx="11">
                  <c:v>4267.51</c:v>
                </c:pt>
                <c:pt idx="12">
                  <c:v>4332.68</c:v>
                </c:pt>
                <c:pt idx="13">
                  <c:v>4393.88</c:v>
                </c:pt>
                <c:pt idx="14">
                  <c:v>4451.28</c:v>
                </c:pt>
                <c:pt idx="15">
                  <c:v>4505.09</c:v>
                </c:pt>
                <c:pt idx="16">
                  <c:v>4561.05</c:v>
                </c:pt>
                <c:pt idx="17">
                  <c:v>4613.45</c:v>
                </c:pt>
                <c:pt idx="18">
                  <c:v>4662.49</c:v>
                </c:pt>
                <c:pt idx="19">
                  <c:v>4708.32</c:v>
                </c:pt>
                <c:pt idx="20">
                  <c:v>4751.1400000000003</c:v>
                </c:pt>
                <c:pt idx="21">
                  <c:v>4791.1099999999997</c:v>
                </c:pt>
                <c:pt idx="22">
                  <c:v>4828.3999999999996</c:v>
                </c:pt>
                <c:pt idx="23">
                  <c:v>4863.1400000000003</c:v>
                </c:pt>
                <c:pt idx="24">
                  <c:v>4895.51</c:v>
                </c:pt>
                <c:pt idx="25">
                  <c:v>4925.67</c:v>
                </c:pt>
                <c:pt idx="26">
                  <c:v>4953.7299999999996</c:v>
                </c:pt>
                <c:pt idx="27">
                  <c:v>4979.83</c:v>
                </c:pt>
                <c:pt idx="28">
                  <c:v>5004.1000000000004</c:v>
                </c:pt>
                <c:pt idx="29">
                  <c:v>5026.66</c:v>
                </c:pt>
                <c:pt idx="30">
                  <c:v>5047.62</c:v>
                </c:pt>
                <c:pt idx="31">
                  <c:v>5067.09</c:v>
                </c:pt>
                <c:pt idx="32">
                  <c:v>5085.17</c:v>
                </c:pt>
                <c:pt idx="33">
                  <c:v>5101.96</c:v>
                </c:pt>
                <c:pt idx="34">
                  <c:v>5117.54</c:v>
                </c:pt>
                <c:pt idx="35">
                  <c:v>5131.9799999999996</c:v>
                </c:pt>
                <c:pt idx="36">
                  <c:v>5131.9799999999996</c:v>
                </c:pt>
                <c:pt idx="37">
                  <c:v>5131.9799999999996</c:v>
                </c:pt>
                <c:pt idx="38">
                  <c:v>5131.9799999999996</c:v>
                </c:pt>
                <c:pt idx="39">
                  <c:v>5131.9799999999996</c:v>
                </c:pt>
                <c:pt idx="40">
                  <c:v>5131.9799999999996</c:v>
                </c:pt>
                <c:pt idx="41">
                  <c:v>5131.9799999999996</c:v>
                </c:pt>
                <c:pt idx="42">
                  <c:v>5131.9799999999996</c:v>
                </c:pt>
                <c:pt idx="43">
                  <c:v>5131.9799999999996</c:v>
                </c:pt>
                <c:pt idx="44">
                  <c:v>5131.9799999999996</c:v>
                </c:pt>
                <c:pt idx="45">
                  <c:v>5131.9799999999996</c:v>
                </c:pt>
              </c:numCache>
            </c:numRef>
          </c:val>
          <c:smooth val="0"/>
          <c:extLst>
            <c:ext xmlns:c16="http://schemas.microsoft.com/office/drawing/2014/chart" uri="{C3380CC4-5D6E-409C-BE32-E72D297353CC}">
              <c16:uniqueId val="{00000004-C42C-40AE-8375-692BA0B29016}"/>
            </c:ext>
          </c:extLst>
        </c:ser>
        <c:dLbls>
          <c:showLegendKey val="0"/>
          <c:showVal val="0"/>
          <c:showCatName val="0"/>
          <c:showSerName val="0"/>
          <c:showPercent val="0"/>
          <c:showBubbleSize val="0"/>
        </c:dLbls>
        <c:smooth val="0"/>
        <c:axId val="1587918847"/>
        <c:axId val="1610612751"/>
      </c:lineChart>
      <c:catAx>
        <c:axId val="158791884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BE"/>
          </a:p>
        </c:txPr>
        <c:crossAx val="1610612751"/>
        <c:crosses val="autoZero"/>
        <c:auto val="1"/>
        <c:lblAlgn val="ctr"/>
        <c:lblOffset val="100"/>
        <c:noMultiLvlLbl val="0"/>
      </c:catAx>
      <c:valAx>
        <c:axId val="1610612751"/>
        <c:scaling>
          <c:orientation val="minMax"/>
          <c:min val="1000"/>
        </c:scaling>
        <c:delete val="0"/>
        <c:axPos val="l"/>
        <c:majorGridlines>
          <c:spPr>
            <a:ln w="9525" cap="flat" cmpd="sng" algn="ctr">
              <a:solidFill>
                <a:schemeClr val="tx1">
                  <a:lumMod val="15000"/>
                  <a:lumOff val="85000"/>
                </a:schemeClr>
              </a:solidFill>
              <a:round/>
            </a:ln>
            <a:effectLst/>
          </c:spPr>
        </c:majorGridlines>
        <c:numFmt formatCode="#\ ##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BE"/>
          </a:p>
        </c:txPr>
        <c:crossAx val="1587918847"/>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B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BE"/>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18</xdr:col>
      <xdr:colOff>343957</xdr:colOff>
      <xdr:row>9</xdr:row>
      <xdr:rowOff>48682</xdr:rowOff>
    </xdr:from>
    <xdr:to>
      <xdr:col>27</xdr:col>
      <xdr:colOff>324909</xdr:colOff>
      <xdr:row>30</xdr:row>
      <xdr:rowOff>82550</xdr:rowOff>
    </xdr:to>
    <xdr:graphicFrame macro="">
      <xdr:nvGraphicFramePr>
        <xdr:cNvPr id="3" name="Chart 2">
          <a:extLst>
            <a:ext uri="{FF2B5EF4-FFF2-40B4-BE49-F238E27FC236}">
              <a16:creationId xmlns:a16="http://schemas.microsoft.com/office/drawing/2014/main" id="{00000000-0008-0000-09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3</xdr:col>
      <xdr:colOff>42332</xdr:colOff>
      <xdr:row>0</xdr:row>
      <xdr:rowOff>126996</xdr:rowOff>
    </xdr:from>
    <xdr:ext cx="9546167" cy="2529421"/>
    <xdr:sp macro="" textlink="">
      <xdr:nvSpPr>
        <xdr:cNvPr id="4" name="TextBox 3">
          <a:extLst>
            <a:ext uri="{FF2B5EF4-FFF2-40B4-BE49-F238E27FC236}">
              <a16:creationId xmlns:a16="http://schemas.microsoft.com/office/drawing/2014/main" id="{00000000-0008-0000-0900-000004000000}"/>
            </a:ext>
          </a:extLst>
        </xdr:cNvPr>
        <xdr:cNvSpPr txBox="1"/>
      </xdr:nvSpPr>
      <xdr:spPr>
        <a:xfrm>
          <a:off x="5725582" y="126996"/>
          <a:ext cx="9546167" cy="2529421"/>
        </a:xfrm>
        <a:prstGeom prst="rect">
          <a:avLst/>
        </a:prstGeom>
        <a:solidFill>
          <a:schemeClr val="accent2">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b="1" i="0" u="sng">
              <a:solidFill>
                <a:schemeClr val="tx1"/>
              </a:solidFill>
              <a:effectLst/>
              <a:latin typeface="+mn-lt"/>
              <a:ea typeface="+mn-ea"/>
              <a:cs typeface="+mn-cs"/>
            </a:rPr>
            <a:t>OPGELET</a:t>
          </a:r>
          <a:r>
            <a:rPr lang="en-US" sz="1100" b="1" i="0" u="none">
              <a:solidFill>
                <a:schemeClr val="tx1"/>
              </a:solidFill>
              <a:effectLst/>
              <a:latin typeface="+mn-lt"/>
              <a:ea typeface="+mn-ea"/>
              <a:cs typeface="+mn-cs"/>
            </a:rPr>
            <a:t> </a:t>
          </a:r>
          <a:r>
            <a:rPr lang="en-US" sz="1100" b="0" i="0">
              <a:solidFill>
                <a:schemeClr val="tx1"/>
              </a:solidFill>
              <a:effectLst/>
              <a:latin typeface="+mn-lt"/>
              <a:ea typeface="+mn-ea"/>
              <a:cs typeface="+mn-cs"/>
            </a:rPr>
            <a:t>: Deze calculator is goedgekeurd voor de </a:t>
          </a:r>
          <a:r>
            <a:rPr lang="en-US" sz="1100" b="1" i="0">
              <a:solidFill>
                <a:schemeClr val="tx1"/>
              </a:solidFill>
              <a:effectLst/>
              <a:latin typeface="+mn-lt"/>
              <a:ea typeface="+mn-ea"/>
              <a:cs typeface="+mn-cs"/>
            </a:rPr>
            <a:t>federale</a:t>
          </a:r>
          <a:r>
            <a:rPr lang="en-US" sz="1100" b="0" i="0" baseline="0">
              <a:solidFill>
                <a:schemeClr val="tx1"/>
              </a:solidFill>
              <a:effectLst/>
              <a:latin typeface="+mn-lt"/>
              <a:ea typeface="+mn-ea"/>
              <a:cs typeface="+mn-cs"/>
            </a:rPr>
            <a:t> </a:t>
          </a:r>
          <a:r>
            <a:rPr lang="en-US" sz="1100" b="1" i="0">
              <a:solidFill>
                <a:schemeClr val="tx1"/>
              </a:solidFill>
              <a:effectLst/>
              <a:latin typeface="+mn-lt"/>
              <a:ea typeface="+mn-ea"/>
              <a:cs typeface="+mn-cs"/>
            </a:rPr>
            <a:t>private </a:t>
          </a:r>
          <a:r>
            <a:rPr lang="en-US" sz="1100" b="0" i="0">
              <a:solidFill>
                <a:schemeClr val="tx1"/>
              </a:solidFill>
              <a:effectLst/>
              <a:latin typeface="+mn-lt"/>
              <a:ea typeface="+mn-ea"/>
              <a:cs typeface="+mn-cs"/>
            </a:rPr>
            <a:t>sectoren, </a:t>
          </a:r>
          <a:r>
            <a:rPr lang="en-US" sz="1100" b="1" i="0">
              <a:solidFill>
                <a:schemeClr val="tx1"/>
              </a:solidFill>
              <a:effectLst/>
              <a:latin typeface="+mn-lt"/>
              <a:ea typeface="+mn-ea"/>
              <a:cs typeface="+mn-cs"/>
            </a:rPr>
            <a:t>NIET </a:t>
          </a:r>
          <a:r>
            <a:rPr lang="en-US" sz="1100" b="0" i="0">
              <a:solidFill>
                <a:schemeClr val="tx1"/>
              </a:solidFill>
              <a:effectLst/>
              <a:latin typeface="+mn-lt"/>
              <a:ea typeface="+mn-ea"/>
              <a:cs typeface="+mn-cs"/>
            </a:rPr>
            <a:t>voor de </a:t>
          </a:r>
          <a:r>
            <a:rPr lang="en-US" sz="1100" b="1" i="0">
              <a:solidFill>
                <a:schemeClr val="tx1"/>
              </a:solidFill>
              <a:effectLst/>
              <a:latin typeface="+mn-lt"/>
              <a:ea typeface="+mn-ea"/>
              <a:cs typeface="+mn-cs"/>
            </a:rPr>
            <a:t>publieke </a:t>
          </a:r>
          <a:r>
            <a:rPr lang="en-US" sz="1100" b="0" i="0">
              <a:solidFill>
                <a:schemeClr val="tx1"/>
              </a:solidFill>
              <a:effectLst/>
              <a:latin typeface="+mn-lt"/>
              <a:ea typeface="+mn-ea"/>
              <a:cs typeface="+mn-cs"/>
            </a:rPr>
            <a:t>sectoren. De met deze tool uitgevoerde berekeningen kunnen dus </a:t>
          </a:r>
          <a:r>
            <a:rPr lang="en-US" sz="1100" b="1" i="0">
              <a:solidFill>
                <a:schemeClr val="tx1"/>
              </a:solidFill>
              <a:effectLst/>
              <a:latin typeface="+mn-lt"/>
              <a:ea typeface="+mn-ea"/>
              <a:cs typeface="+mn-cs"/>
            </a:rPr>
            <a:t>NIET </a:t>
          </a:r>
          <a:r>
            <a:rPr lang="en-US" sz="1100" b="0" i="0">
              <a:solidFill>
                <a:schemeClr val="tx1"/>
              </a:solidFill>
              <a:effectLst/>
              <a:latin typeface="+mn-lt"/>
              <a:ea typeface="+mn-ea"/>
              <a:cs typeface="+mn-cs"/>
            </a:rPr>
            <a:t>beschouwd worden als geldige informatiebronnen voor de publieke zorgsectoren. Specifieke tools zijn voorzien voor de publieke sectoren en deze worden beschikbaar gesteld aan het terrein conform de vastgesloten akkoorden in het kader van het secoraal sociaal overleg. Deze worden niet gepubliceerd op de website van IFIC.</a:t>
          </a:r>
          <a:endParaRPr lang="fr-BE" sz="900">
            <a:latin typeface="Arial" panose="020B0604020202020204" pitchFamily="34" charset="0"/>
            <a:cs typeface="Arial" panose="020B0604020202020204" pitchFamily="34" charset="0"/>
          </a:endParaRPr>
        </a:p>
        <a:p>
          <a:endParaRPr lang="fr-BE" sz="900">
            <a:latin typeface="Arial" panose="020B0604020202020204" pitchFamily="34" charset="0"/>
            <a:cs typeface="Arial" panose="020B0604020202020204" pitchFamily="34" charset="0"/>
          </a:endParaRPr>
        </a:p>
        <a:p>
          <a:r>
            <a:rPr lang="fr-BE" sz="900">
              <a:latin typeface="Arial" panose="020B0604020202020204" pitchFamily="34" charset="0"/>
              <a:cs typeface="Arial" panose="020B0604020202020204" pitchFamily="34" charset="0"/>
            </a:rPr>
            <a:t>Dit document heeft als doel om, voor een bepaalde IFIC functie, de evolutie over de totale loopbaan te vergelijken van :</a:t>
          </a:r>
        </a:p>
        <a:p>
          <a:r>
            <a:rPr lang="fr-BE" sz="900" baseline="0">
              <a:latin typeface="Arial" panose="020B0604020202020204" pitchFamily="34" charset="0"/>
              <a:cs typeface="Arial" panose="020B0604020202020204" pitchFamily="34" charset="0"/>
            </a:rPr>
            <a:t>- enerzijds, de loonschaal volgens het IFIC-doelbarema van de overeenstemmende functiecategorie, eventueel met BBT/BBK specialisatiecomplement, en</a:t>
          </a:r>
          <a:br>
            <a:rPr lang="fr-BE" sz="900" baseline="0">
              <a:latin typeface="Arial" panose="020B0604020202020204" pitchFamily="34" charset="0"/>
              <a:cs typeface="Arial" panose="020B0604020202020204" pitchFamily="34" charset="0"/>
            </a:rPr>
          </a:br>
          <a:r>
            <a:rPr lang="fr-BE" sz="900" baseline="0">
              <a:latin typeface="Arial" panose="020B0604020202020204" pitchFamily="34" charset="0"/>
              <a:cs typeface="Arial" panose="020B0604020202020204" pitchFamily="34" charset="0"/>
            </a:rPr>
            <a:t>- anderzijds, de loonschaal volgens een « oud barema » van PC 330 (met eventuele toevoeging van een haard- of standplaatstoelage, een functietoeslag of -complement, een BBT/BBK premie of een niet-sectorale premie in € of %).</a:t>
          </a:r>
        </a:p>
        <a:p>
          <a:endParaRPr lang="fr-BE" sz="900" baseline="0">
            <a:latin typeface="Arial" panose="020B0604020202020204" pitchFamily="34" charset="0"/>
            <a:cs typeface="Arial" panose="020B0604020202020204" pitchFamily="34" charset="0"/>
          </a:endParaRPr>
        </a:p>
        <a:p>
          <a:r>
            <a:rPr lang="fr-BE" sz="900" i="1">
              <a:latin typeface="Arial" panose="020B0604020202020204" pitchFamily="34" charset="0"/>
              <a:cs typeface="Arial" panose="020B0604020202020204" pitchFamily="34" charset="0"/>
            </a:rPr>
            <a:t>Gelieve de cellen in het blauw te vervolledigen door één van de opties te selecteren in de drop-downlijst en de grijze cellen aan te vullen met een percentage of een bedrag in €. </a:t>
          </a:r>
        </a:p>
        <a:p>
          <a:r>
            <a:rPr lang="fr-BE" sz="900" i="1">
              <a:latin typeface="Arial" panose="020B0604020202020204" pitchFamily="34" charset="0"/>
              <a:cs typeface="Arial" panose="020B0604020202020204" pitchFamily="34" charset="0"/>
            </a:rPr>
            <a:t>Indien het « oude barema » dat u wenst toe te passen geen sectoraal barema is, dient u de bedragen hiervan aan te vullen in de loonschaal in de tab "Ander barema" en nadien de laatste optie te kiezen in de lijst van huidige barema's (BI). </a:t>
          </a:r>
          <a:r>
            <a:rPr lang="fr-BE" sz="900" i="1" u="sng">
              <a:latin typeface="Arial" panose="020B0604020202020204" pitchFamily="34" charset="0"/>
              <a:cs typeface="Arial" panose="020B0604020202020204" pitchFamily="34" charset="0"/>
            </a:rPr>
            <a:t>OPGELET</a:t>
          </a:r>
          <a:r>
            <a:rPr lang="fr-BE" sz="900" i="1" u="none">
              <a:latin typeface="Arial" panose="020B0604020202020204" pitchFamily="34" charset="0"/>
              <a:cs typeface="Arial" panose="020B0604020202020204" pitchFamily="34" charset="0"/>
            </a:rPr>
            <a:t>: indien dit het geval is, dient u de optie "Nee" in te geven in de cellen B11, B12, B13 en B14</a:t>
          </a:r>
          <a:r>
            <a:rPr lang="fr-BE" sz="900" i="1" baseline="0">
              <a:latin typeface="Arial" panose="020B0604020202020204" pitchFamily="34" charset="0"/>
              <a:cs typeface="Arial" panose="020B0604020202020204" pitchFamily="34" charset="0"/>
            </a:rPr>
            <a:t>.</a:t>
          </a:r>
        </a:p>
        <a:p>
          <a:endParaRPr lang="fr-BE" sz="900" i="1">
            <a:latin typeface="Arial" panose="020B0604020202020204" pitchFamily="34" charset="0"/>
            <a:cs typeface="Arial" panose="020B0604020202020204" pitchFamily="34" charset="0"/>
          </a:endParaRPr>
        </a:p>
        <a:p>
          <a:r>
            <a:rPr lang="fr-BE" sz="900">
              <a:latin typeface="Arial" panose="020B0604020202020204" pitchFamily="34" charset="0"/>
              <a:cs typeface="Arial" panose="020B0604020202020204" pitchFamily="34" charset="0"/>
            </a:rPr>
            <a:t>Op basis van de ingegeven informatie wordt het IFIC doelbarema berekend en weergegeven voor elk anciënniteitsjaar in kolom K. Kolommen G (maandelijks brutoloon volgens oud barema PC 330) en K (maandelijks brutoloon volgens IFIC doelbarema) houden rekening met de in cel B29 aangegeven arbeidstijd</a:t>
          </a:r>
          <a:r>
            <a:rPr lang="fr-BE" sz="900" baseline="0">
              <a:latin typeface="Arial" panose="020B0604020202020204" pitchFamily="34" charset="0"/>
              <a:cs typeface="Arial" panose="020B0604020202020204" pitchFamily="34" charset="0"/>
            </a:rPr>
            <a:t>. </a:t>
          </a:r>
          <a:r>
            <a:rPr lang="fr-BE" sz="900">
              <a:latin typeface="Arial" panose="020B0604020202020204" pitchFamily="34" charset="0"/>
              <a:cs typeface="Arial" panose="020B0604020202020204" pitchFamily="34" charset="0"/>
            </a:rPr>
            <a:t>Het uurloon in kolom R is daarentegen berekend op basis van 1 VTE</a:t>
          </a:r>
          <a:r>
            <a:rPr lang="fr-BE" sz="900" baseline="0">
              <a:latin typeface="Arial" panose="020B0604020202020204" pitchFamily="34" charset="0"/>
              <a:cs typeface="Arial" panose="020B0604020202020204" pitchFamily="34" charset="0"/>
            </a:rPr>
            <a:t>.</a:t>
          </a:r>
          <a:endParaRPr lang="fr-BE" sz="900">
            <a:latin typeface="Arial" panose="020B0604020202020204" pitchFamily="34" charset="0"/>
            <a:cs typeface="Arial" panose="020B0604020202020204" pitchFamily="34" charset="0"/>
          </a:endParaRP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3</xdr:col>
      <xdr:colOff>42333</xdr:colOff>
      <xdr:row>4</xdr:row>
      <xdr:rowOff>42333</xdr:rowOff>
    </xdr:from>
    <xdr:to>
      <xdr:col>12</xdr:col>
      <xdr:colOff>190500</xdr:colOff>
      <xdr:row>16</xdr:row>
      <xdr:rowOff>84666</xdr:rowOff>
    </xdr:to>
    <xdr:sp macro="" textlink="">
      <xdr:nvSpPr>
        <xdr:cNvPr id="2" name="TextBox 1">
          <a:extLst>
            <a:ext uri="{FF2B5EF4-FFF2-40B4-BE49-F238E27FC236}">
              <a16:creationId xmlns:a16="http://schemas.microsoft.com/office/drawing/2014/main" id="{00000000-0008-0000-0A00-000002000000}"/>
            </a:ext>
          </a:extLst>
        </xdr:cNvPr>
        <xdr:cNvSpPr txBox="1"/>
      </xdr:nvSpPr>
      <xdr:spPr>
        <a:xfrm>
          <a:off x="1746250" y="1005416"/>
          <a:ext cx="5672667" cy="1947333"/>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BE" sz="1100">
              <a:solidFill>
                <a:schemeClr val="dk1"/>
              </a:solidFill>
              <a:effectLst/>
              <a:latin typeface="+mn-lt"/>
              <a:ea typeface="+mn-ea"/>
              <a:cs typeface="+mn-cs"/>
            </a:rPr>
            <a:t>In de tabel hiernaast</a:t>
          </a:r>
          <a:r>
            <a:rPr lang="fr-BE" sz="1100" baseline="0">
              <a:solidFill>
                <a:schemeClr val="dk1"/>
              </a:solidFill>
              <a:effectLst/>
              <a:latin typeface="+mn-lt"/>
              <a:ea typeface="+mn-ea"/>
              <a:cs typeface="+mn-cs"/>
            </a:rPr>
            <a:t> dient u voor elk baremiek anciënniteitsjaar het bruto maandbedrag in te geven dat overeenkomt met het huidig startbarema. </a:t>
          </a:r>
        </a:p>
        <a:p>
          <a:endParaRPr lang="en-BE">
            <a:effectLst/>
          </a:endParaRPr>
        </a:p>
        <a:p>
          <a:r>
            <a:rPr lang="nl-BE" sz="1100" u="sng">
              <a:solidFill>
                <a:schemeClr val="dk1"/>
              </a:solidFill>
              <a:effectLst/>
              <a:latin typeface="+mn-lt"/>
              <a:ea typeface="+mn-ea"/>
              <a:cs typeface="+mn-cs"/>
            </a:rPr>
            <a:t>OPGELET</a:t>
          </a:r>
          <a:r>
            <a:rPr lang="nl-BE" sz="1100" u="none">
              <a:solidFill>
                <a:schemeClr val="dk1"/>
              </a:solidFill>
              <a:effectLst/>
              <a:latin typeface="+mn-lt"/>
              <a:ea typeface="+mn-ea"/>
              <a:cs typeface="+mn-cs"/>
            </a:rPr>
            <a:t> </a:t>
          </a:r>
          <a:r>
            <a:rPr lang="nl-BE" sz="1100">
              <a:solidFill>
                <a:schemeClr val="dk1"/>
              </a:solidFill>
              <a:effectLst/>
              <a:latin typeface="+mn-lt"/>
              <a:ea typeface="+mn-ea"/>
              <a:cs typeface="+mn-cs"/>
            </a:rPr>
            <a:t>: Indien onderstaande sectorale elementen in rekening dienen genomen te worden in het "oude" barema, moeten ze ook </a:t>
          </a:r>
          <a:r>
            <a:rPr lang="nl-BE" sz="1100" u="sng">
              <a:solidFill>
                <a:schemeClr val="dk1"/>
              </a:solidFill>
              <a:effectLst/>
              <a:latin typeface="+mn-lt"/>
              <a:ea typeface="+mn-ea"/>
              <a:cs typeface="+mn-cs"/>
            </a:rPr>
            <a:t>rechtstreeks in het maandelijkse bedrag geïntegreerd worden</a:t>
          </a:r>
          <a:r>
            <a:rPr lang="nl-BE" sz="1100" u="none">
              <a:solidFill>
                <a:schemeClr val="dk1"/>
              </a:solidFill>
              <a:effectLst/>
              <a:latin typeface="+mn-lt"/>
              <a:ea typeface="+mn-ea"/>
              <a:cs typeface="+mn-cs"/>
            </a:rPr>
            <a:t> </a:t>
          </a:r>
          <a:r>
            <a:rPr lang="nl-BE" sz="1100">
              <a:solidFill>
                <a:schemeClr val="dk1"/>
              </a:solidFill>
              <a:effectLst/>
              <a:latin typeface="+mn-lt"/>
              <a:ea typeface="+mn-ea"/>
              <a:cs typeface="+mn-cs"/>
            </a:rPr>
            <a:t>(ze kunnen namelijk niet meer toegevoegd worden via de drop-downlijsten in de tab "Calculator IFIC barema"): </a:t>
          </a:r>
          <a:endParaRPr lang="en-BE">
            <a:effectLst/>
          </a:endParaRPr>
        </a:p>
        <a:p>
          <a:r>
            <a:rPr lang="nl-BE" sz="1100">
              <a:solidFill>
                <a:schemeClr val="dk1"/>
              </a:solidFill>
              <a:effectLst/>
              <a:latin typeface="+mn-lt"/>
              <a:ea typeface="+mn-ea"/>
              <a:cs typeface="+mn-cs"/>
            </a:rPr>
            <a:t>    -  Haard- of standplaatstoelage;</a:t>
          </a:r>
          <a:endParaRPr lang="en-BE">
            <a:effectLst/>
          </a:endParaRPr>
        </a:p>
        <a:p>
          <a:r>
            <a:rPr lang="nl-BE" sz="1100">
              <a:solidFill>
                <a:schemeClr val="dk1"/>
              </a:solidFill>
              <a:effectLst/>
              <a:latin typeface="+mn-lt"/>
              <a:ea typeface="+mn-ea"/>
              <a:cs typeface="+mn-cs"/>
            </a:rPr>
            <a:t>    -  Functietoeslag;</a:t>
          </a:r>
          <a:endParaRPr lang="en-BE">
            <a:effectLst/>
          </a:endParaRPr>
        </a:p>
        <a:p>
          <a:r>
            <a:rPr lang="nl-BE" sz="1100">
              <a:solidFill>
                <a:schemeClr val="dk1"/>
              </a:solidFill>
              <a:effectLst/>
              <a:latin typeface="+mn-lt"/>
              <a:ea typeface="+mn-ea"/>
              <a:cs typeface="+mn-cs"/>
            </a:rPr>
            <a:t>    -  Functiecomplement.</a:t>
          </a:r>
          <a:endParaRPr lang="en-BE">
            <a:effectLst/>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L21"/>
  <sheetViews>
    <sheetView workbookViewId="0">
      <selection activeCell="D13" sqref="D13"/>
    </sheetView>
  </sheetViews>
  <sheetFormatPr defaultColWidth="9.109375" defaultRowHeight="13.2" x14ac:dyDescent="0.25"/>
  <cols>
    <col min="1" max="1" width="11.109375" customWidth="1"/>
  </cols>
  <sheetData>
    <row r="1" spans="1:12" x14ac:dyDescent="0.25">
      <c r="I1" t="s">
        <v>364</v>
      </c>
    </row>
    <row r="2" spans="1:12" x14ac:dyDescent="0.25">
      <c r="A2" s="76" t="s">
        <v>82</v>
      </c>
      <c r="B2" s="76"/>
      <c r="C2" s="76"/>
      <c r="D2" s="50">
        <v>1</v>
      </c>
      <c r="J2" t="s">
        <v>370</v>
      </c>
      <c r="L2" s="4">
        <v>0</v>
      </c>
    </row>
    <row r="3" spans="1:12" x14ac:dyDescent="0.25">
      <c r="A3" s="77" t="s">
        <v>86</v>
      </c>
      <c r="B3" s="78" t="s">
        <v>83</v>
      </c>
      <c r="C3" s="79"/>
      <c r="D3" s="29">
        <f>IFERROR(VLOOKUP(Paramètres!D16,'Barèmes-cible'!$A$6:$AX$23,50,FALSE),0)</f>
        <v>12</v>
      </c>
      <c r="I3" t="s">
        <v>360</v>
      </c>
      <c r="J3" t="s">
        <v>362</v>
      </c>
      <c r="L3" s="4">
        <v>1</v>
      </c>
    </row>
    <row r="4" spans="1:12" x14ac:dyDescent="0.25">
      <c r="A4" s="77"/>
      <c r="B4" s="78" t="s">
        <v>84</v>
      </c>
      <c r="C4" s="79"/>
      <c r="D4" s="29">
        <f>IFERROR(VLOOKUP(Paramètres!D17,'Barèmes-cible'!$A$6:$AX$23,50,FALSE),0)</f>
        <v>0</v>
      </c>
      <c r="I4" t="s">
        <v>361</v>
      </c>
      <c r="J4" t="s">
        <v>363</v>
      </c>
    </row>
    <row r="5" spans="1:12" x14ac:dyDescent="0.25">
      <c r="A5" s="77"/>
      <c r="B5" s="78" t="s">
        <v>85</v>
      </c>
      <c r="C5" s="79"/>
      <c r="D5" s="29">
        <f>IFERROR(VLOOKUP(Paramètres!D18,'Barèmes-cible'!$A$6:$AX$23,50,FALSE),0)</f>
        <v>0</v>
      </c>
    </row>
    <row r="6" spans="1:12" x14ac:dyDescent="0.25">
      <c r="A6" s="76" t="s">
        <v>77</v>
      </c>
      <c r="B6" s="76"/>
      <c r="C6" s="76"/>
      <c r="D6" s="29" t="str">
        <f>IF('Calculator IFIC barema'!B41&gt;=D7,IF(Paramètres!D3&gt;Paramètres!D4,IF(Paramètres!D3&gt;Paramètres!D5,"Full cat 1","Répartition"),"Répartition"),IF('Calculator IFIC barema'!B46&gt;=D7,IF(Paramètres!D4&gt;Paramètres!D3,IF(Paramètres!D4&gt;Paramètres!D5,"Full cat 2","Répartition"),"Répartition"),IF('Calculator IFIC barema'!B51&gt;=D7,IF(Paramètres!D5&gt;Paramètres!D3,IF(Paramètres!D5&gt;Paramètres!D4,"Full cat 3","Répartition"),"Répartition"),"Répartition")))</f>
        <v>Full cat 1</v>
      </c>
    </row>
    <row r="7" spans="1:12" x14ac:dyDescent="0.25">
      <c r="A7" s="76" t="s">
        <v>78</v>
      </c>
      <c r="B7" s="76"/>
      <c r="C7" s="76"/>
      <c r="D7" s="37">
        <v>0.7</v>
      </c>
    </row>
    <row r="8" spans="1:12" x14ac:dyDescent="0.25">
      <c r="A8" s="76" t="s">
        <v>70</v>
      </c>
      <c r="B8" s="76"/>
      <c r="C8" s="76"/>
      <c r="D8" s="39">
        <f>IF('Calculator IFIC barema'!B11="ja",1,0)</f>
        <v>0</v>
      </c>
    </row>
    <row r="9" spans="1:12" x14ac:dyDescent="0.25">
      <c r="A9" s="76" t="s">
        <v>71</v>
      </c>
      <c r="B9" s="76"/>
      <c r="C9" s="76"/>
      <c r="D9" s="39">
        <f>IF('Calculator IFIC barema'!B12="ja",1,0)</f>
        <v>1</v>
      </c>
    </row>
    <row r="10" spans="1:12" x14ac:dyDescent="0.25">
      <c r="A10" s="76" t="s">
        <v>72</v>
      </c>
      <c r="B10" s="76"/>
      <c r="C10" s="76"/>
      <c r="D10" s="39">
        <f>IF('Calculator IFIC barema'!B13="ja",1,0)</f>
        <v>0</v>
      </c>
    </row>
    <row r="11" spans="1:12" x14ac:dyDescent="0.25">
      <c r="A11" s="76" t="s">
        <v>73</v>
      </c>
      <c r="B11" s="76"/>
      <c r="C11" s="76"/>
      <c r="D11" s="39">
        <f>IF('Calculator IFIC barema'!B14="ja",1,0)</f>
        <v>0</v>
      </c>
    </row>
    <row r="12" spans="1:12" x14ac:dyDescent="0.25">
      <c r="A12" t="s">
        <v>101</v>
      </c>
      <c r="D12" s="54">
        <f>'Calculator IFIC barema'!B29/38</f>
        <v>1</v>
      </c>
    </row>
    <row r="13" spans="1:12" x14ac:dyDescent="0.25">
      <c r="A13" t="s">
        <v>100</v>
      </c>
      <c r="D13">
        <v>2230.4699999999998</v>
      </c>
    </row>
    <row r="14" spans="1:12" x14ac:dyDescent="0.25">
      <c r="A14" t="s">
        <v>102</v>
      </c>
      <c r="D14" s="53">
        <f>IF(AND(OR('Calculator IFIC barema'!$B$6='Match code-catégorie'!F3,'Calculator IFIC barema'!$B$5='Match code-catégorie'!$D$3),(VLOOKUP('Calculator IFIC barema'!$B$10,barèmesactuels,'Calculator IFIC barema'!C21+2,FALSE)+Paramètres!$D$8*VLOOKUP('Calculator IFIC barema'!$B$10,Foyer,'Calculator IFIC barema'!C21+2,FALSE)+Paramètres!$D$9*VLOOKUP('Calculator IFIC barema'!$B$10,Residence,'Calculator IFIC barema'!C21+2,FALSE))&lt;Paramètres!$D$13),2,IF(AND(OR('Calculator IFIC barema'!$B$6='Match code-catégorie'!$F$4,'Calculator IFIC barema'!$B$6='Match code-catégorie'!$F$5,'Calculator IFIC barema'!$B$6='Match code-catégorie'!$F$6),VLOOKUP('Calculator IFIC barema'!$B$10,barèmesactuels,'Calculator IFIC barema'!C21+2,FALSE)&lt;Paramètres!$D$13),3,1))</f>
        <v>1</v>
      </c>
    </row>
    <row r="16" spans="1:12" x14ac:dyDescent="0.25">
      <c r="A16" t="s">
        <v>74</v>
      </c>
      <c r="D16" s="40">
        <f>IF('Calculator IFIC barema'!B39="Ontbrekend",'Calculator IFIC barema'!B42,IF(COUNTIF(Fonctionsdifreg,'Calculator IFIC barema'!B39)&lt;&gt;0,IF('Calculator IFIC barema'!B37="&lt; Bachelor","14B",14),VLOOKUP('Calculator IFIC barema'!B39,'Match code-catégorie'!$A$1:$C$223,3,FALSE)))</f>
        <v>14</v>
      </c>
      <c r="F16" s="46"/>
    </row>
    <row r="17" spans="1:4" x14ac:dyDescent="0.25">
      <c r="A17" t="s">
        <v>75</v>
      </c>
      <c r="D17" s="40">
        <f>IF('Calculator IFIC barema'!B44="",0,IF('Calculator IFIC barema'!B44="Ontbrekend",'Calculator IFIC barema'!B47,IF(COUNTIF(Fonctionsdifreg,'Calculator IFIC barema'!B44)&lt;&gt;0,IF('Calculator IFIC barema'!B37="&lt; Bachelor","14B",14),VLOOKUP('Calculator IFIC barema'!B44,'Match code-catégorie'!$A$1:$C$223,3,FALSE))))</f>
        <v>0</v>
      </c>
    </row>
    <row r="18" spans="1:4" x14ac:dyDescent="0.25">
      <c r="A18" t="s">
        <v>76</v>
      </c>
      <c r="D18" s="40">
        <f>IF('Calculator IFIC barema'!B49="",0,IF('Calculator IFIC barema'!B49="Ontbrekend",'Calculator IFIC barema'!B52,IF(COUNTIF(Fonctionsdifreg,'Calculator IFIC barema'!B49)&lt;&gt;0,IF('Calculator IFIC barema'!B37="&lt; Bachelor","14B",14),VLOOKUP('Calculator IFIC barema'!B49,'Match code-catégorie'!$A$1:$C$223,3,FALSE))))</f>
        <v>0</v>
      </c>
    </row>
    <row r="20" spans="1:4" x14ac:dyDescent="0.25">
      <c r="A20" t="s">
        <v>107</v>
      </c>
      <c r="D20">
        <f>IF('Calculator IFIC barema'!B5="",1,0)</f>
        <v>0</v>
      </c>
    </row>
    <row r="21" spans="1:4" x14ac:dyDescent="0.25">
      <c r="A21" t="s">
        <v>106</v>
      </c>
      <c r="D21">
        <f>IF(AND('Calculator IFIC barema'!B5="Vlaamse geregionaliseerde sectoren",'Calculator IFIC barema'!B6=""),1,0)</f>
        <v>0</v>
      </c>
    </row>
  </sheetData>
  <mergeCells count="11">
    <mergeCell ref="A11:C11"/>
    <mergeCell ref="A6:C6"/>
    <mergeCell ref="A7:C7"/>
    <mergeCell ref="A2:C2"/>
    <mergeCell ref="A8:C8"/>
    <mergeCell ref="A9:C9"/>
    <mergeCell ref="A10:C10"/>
    <mergeCell ref="A3:A5"/>
    <mergeCell ref="B3:C3"/>
    <mergeCell ref="B4:C4"/>
    <mergeCell ref="B5:C5"/>
  </mergeCells>
  <dataValidations count="1">
    <dataValidation allowBlank="1" showInputMessage="1" showErrorMessage="1" error="blabla" sqref="D12" xr:uid="{00000000-0002-0000-0000-000000000000}"/>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1000000}">
          <x14:formula1>
            <xm:f>'Barèmes-cible'!$A$6:$A$23</xm:f>
          </x14:formula1>
          <xm:sqref>D16</xm:sqref>
        </x14:dataValidation>
      </x14:dataValidations>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4">
    <pageSetUpPr fitToPage="1"/>
  </sheetPr>
  <dimension ref="A1:V63"/>
  <sheetViews>
    <sheetView tabSelected="1" zoomScale="90" zoomScaleNormal="90" workbookViewId="0"/>
  </sheetViews>
  <sheetFormatPr defaultColWidth="9.109375" defaultRowHeight="13.2" x14ac:dyDescent="0.25"/>
  <cols>
    <col min="1" max="1" width="56.44140625" customWidth="1"/>
    <col min="2" max="2" width="26" customWidth="1"/>
    <col min="3" max="3" width="3.88671875" customWidth="1"/>
    <col min="4" max="4" width="8.33203125" customWidth="1"/>
    <col min="5" max="6" width="4" customWidth="1"/>
    <col min="7" max="7" width="15.109375" customWidth="1"/>
    <col min="8" max="10" width="10" hidden="1" customWidth="1"/>
    <col min="11" max="11" width="12.44140625" customWidth="1"/>
    <col min="12" max="12" width="4" hidden="1" customWidth="1"/>
    <col min="13" max="13" width="11.5546875" hidden="1" customWidth="1"/>
    <col min="14" max="16" width="10" hidden="1" customWidth="1"/>
    <col min="17" max="17" width="11.5546875" hidden="1" customWidth="1"/>
    <col min="18" max="18" width="11.6640625" customWidth="1"/>
    <col min="19" max="19" width="11.5546875" customWidth="1"/>
    <col min="20" max="20" width="12.33203125" customWidth="1"/>
    <col min="21" max="21" width="4" customWidth="1"/>
  </cols>
  <sheetData>
    <row r="1" spans="1:22" ht="36" customHeight="1" thickBot="1" x14ac:dyDescent="0.3">
      <c r="A1" s="63" t="s">
        <v>382</v>
      </c>
    </row>
    <row r="2" spans="1:22" ht="93" customHeight="1" x14ac:dyDescent="0.25">
      <c r="A2" s="89" t="s">
        <v>383</v>
      </c>
      <c r="B2" s="90"/>
    </row>
    <row r="3" spans="1:22" ht="20.25" customHeight="1" thickBot="1" x14ac:dyDescent="0.3">
      <c r="A3" s="91"/>
      <c r="B3" s="92"/>
    </row>
    <row r="4" spans="1:22" ht="13.5" customHeight="1" x14ac:dyDescent="0.25">
      <c r="A4" s="69" t="s">
        <v>109</v>
      </c>
      <c r="G4" s="46"/>
      <c r="V4" s="46"/>
    </row>
    <row r="5" spans="1:22" ht="20.25" customHeight="1" x14ac:dyDescent="0.25">
      <c r="A5" s="66" t="s">
        <v>111</v>
      </c>
      <c r="B5" s="65" t="s">
        <v>134</v>
      </c>
      <c r="G5" s="46"/>
      <c r="V5" s="46"/>
    </row>
    <row r="6" spans="1:22" ht="19.5" customHeight="1" x14ac:dyDescent="0.25">
      <c r="A6" s="64" t="s">
        <v>99</v>
      </c>
      <c r="B6" s="65" t="s">
        <v>105</v>
      </c>
      <c r="V6" s="46"/>
    </row>
    <row r="7" spans="1:22" ht="13.5" customHeight="1" x14ac:dyDescent="0.25">
      <c r="A7" s="31"/>
      <c r="V7" s="46"/>
    </row>
    <row r="8" spans="1:22" ht="18" customHeight="1" x14ac:dyDescent="0.25">
      <c r="A8" s="47" t="s">
        <v>112</v>
      </c>
      <c r="G8" s="94" t="s">
        <v>131</v>
      </c>
      <c r="H8" s="84" t="s">
        <v>123</v>
      </c>
      <c r="I8" s="85"/>
      <c r="J8" s="86"/>
      <c r="K8" s="87" t="s">
        <v>132</v>
      </c>
      <c r="M8" s="94" t="s">
        <v>131</v>
      </c>
      <c r="N8" s="84" t="s">
        <v>123</v>
      </c>
      <c r="O8" s="85"/>
      <c r="P8" s="86"/>
      <c r="Q8" s="87" t="s">
        <v>132</v>
      </c>
      <c r="R8" s="82" t="s">
        <v>133</v>
      </c>
    </row>
    <row r="9" spans="1:22" ht="31.95" customHeight="1" x14ac:dyDescent="0.25">
      <c r="A9" s="33"/>
      <c r="D9" s="31"/>
      <c r="G9" s="94"/>
      <c r="H9" s="38" t="s">
        <v>79</v>
      </c>
      <c r="I9" s="38" t="s">
        <v>80</v>
      </c>
      <c r="J9" s="38" t="s">
        <v>81</v>
      </c>
      <c r="K9" s="88"/>
      <c r="M9" s="94"/>
      <c r="N9" s="38" t="s">
        <v>79</v>
      </c>
      <c r="O9" s="38" t="s">
        <v>80</v>
      </c>
      <c r="P9" s="38" t="s">
        <v>81</v>
      </c>
      <c r="Q9" s="88"/>
      <c r="R9" s="83"/>
      <c r="S9" s="73"/>
    </row>
    <row r="10" spans="1:22" ht="12.75" customHeight="1" x14ac:dyDescent="0.25">
      <c r="A10" t="s">
        <v>113</v>
      </c>
      <c r="B10" s="40" t="s">
        <v>31</v>
      </c>
      <c r="E10" s="95" t="s">
        <v>130</v>
      </c>
      <c r="F10" s="29">
        <v>0</v>
      </c>
      <c r="G10" s="43">
        <f>IF(Paramètres!D20=1,'Match code-catégorie'!$K$2,IF(Paramètres!D21=1,'Match code-catégorie'!$K$3,IF(Paramètres!D14=2,ROUND(Paramètres!$D$13*Paramètres!$D$12,2),IF(Paramètres!D14=3,ROUND((Paramètres!$D$13+Paramètres!$D$8*VLOOKUP($B$10,Foyer,F10+2,FALSE)+Paramètres!$D$9*VLOOKUP($B$10,Residence,F10+2,FALSE)+Paramètres!$D$10*VLOOKUP($B$10,Supplement,F10+2,FALSE)+Paramètres!$D$11*VLOOKUP($B$10,Complement,F10+2,FALSE)+VLOOKUP($B$15,'TPP-QPP'!$A$1:$C$4,3,FALSE)*(IF($B$17="nee",$B$19,100%))+$B$33)*Paramètres!$D$12,2),ROUND(((VLOOKUP($B$10,barèmesactuels,F10+2,FALSE)+$B$32*VLOOKUP($B$10,barèmesactuels,F10+2,FALSE)+Paramètres!$D$8*VLOOKUP($B$10,Foyer,F10+2,FALSE)+Paramètres!$D$9*VLOOKUP($B$10,Residence,F10+2,FALSE)+Paramètres!$D$10*VLOOKUP($B$10,Supplement,F10+2,FALSE)+Paramètres!$D$11*VLOOKUP($B$10,Complement,F10+2,FALSE)+VLOOKUP($B$15,'TPP-QPP'!$A$1:$C$4,3,FALSE)*(IF($B$17="nee",$B$19,100%))+$B$33))*Paramètres!$D$12,2)))))</f>
        <v>2914.26</v>
      </c>
      <c r="H10" s="43">
        <f>IF(Paramètres!$D$6="Full cat 1",(VLOOKUP(Paramètres!$D$16,barèmescible,F10+2,FALSE)+VLOOKUP($B$22,'TPP-QPP'!$A$1:$E$4,5,FALSE)*(IF($B$24="nee",$B$26,100%)))*Paramètres!$D$12,IF(Paramètres!$D$6="Répartition",(($B$41*VLOOKUP(Paramètres!$D$16,barèmescible,F10+2,FALSE))+VLOOKUP($B$22,'TPP-QPP'!$A$1:$E$4,5,FALSE)*(IF($B$24="nee",$B$26,100%)))*Paramètres!$D$12,0))</f>
        <v>3248.69</v>
      </c>
      <c r="I10" s="43">
        <f>IF($B$44="",0,IF(Paramètres!$D$6="Full cat 2",(VLOOKUP(Paramètres!$D$17,barèmescible,$F10+2,FALSE)+VLOOKUP($B$22,'TPP-QPP'!$A$1:$E$4,5,FALSE)*(IF($B$24="nee",$B$26,100%)))*Paramètres!$D$12,IF(Paramètres!$D$6="Répartition",$B$46*VLOOKUP(Paramètres!$D$17,barèmescible,$F10+2,FALSE)*Paramètres!$D$12,0)))</f>
        <v>0</v>
      </c>
      <c r="J10" s="43">
        <f>IF($B$49="",0,IF(Paramètres!$D$6="Full cat 3",(VLOOKUP(Paramètres!$D$18,barèmescible,$F10+2,FALSE)+VLOOKUP($B$22,'TPP-QPP'!$A$1:$E$4,5,FALSE)*(IF($B$24="nee",$B$26,100%)))*Paramètres!$D$12,IF(Paramètres!$D$6="Répartition",$B$51*VLOOKUP(Paramètres!$D$18,barèmescible,$F10+2,FALSE)*Paramètres!$D$12,0)))</f>
        <v>0</v>
      </c>
      <c r="K10" s="43">
        <f>IF(Paramètres!$D$20=1,'Match code-catégorie'!$K$2,IF(Paramètres!$D$21=1,'Match code-catégorie'!$K$3,ROUND(SUM(H10:J10),2)))</f>
        <v>3248.69</v>
      </c>
      <c r="L10" s="29">
        <v>0</v>
      </c>
      <c r="M10" s="43">
        <f>IF(Paramètres!D14=2,ROUND(Paramètres!$D$13,2),IF(Paramètres!D14=3,ROUND((Paramètres!$D$13+Paramètres!$D$8*VLOOKUP($B$10,Foyer,F10+2,FALSE)+Paramètres!$D$9*VLOOKUP($B$10,Residence,F10+2,FALSE)+Paramètres!$D$10*VLOOKUP($B$10,Supplement,F10+2,FALSE)+Paramètres!$D$11*VLOOKUP($B$10,Complement,F10+2,FALSE)+VLOOKUP($B$15,'TPP-QPP'!$A$1:$C$4,3,FALSE)*(IF($B$17="nee",$B$19,100%))+$B$33),2),ROUND(((VLOOKUP($B$10,barèmesactuels,F10+2,FALSE)+$B$32*VLOOKUP($B$10,barèmesactuels,F10+2,FALSE)+Paramètres!$D$8*VLOOKUP($B$10,Foyer,F10+2,FALSE)+Paramètres!$D$9*VLOOKUP($B$10,Residence,F10+2,FALSE)+Paramètres!$D$10*VLOOKUP($B$10,Supplement,F10+2,FALSE)+Paramètres!$D$11*VLOOKUP($B$10,Complement,F10+2,FALSE)+VLOOKUP($B$15,'TPP-QPP'!$A$1:$C$4,3,FALSE)*(IF($B$17="nee",$B$19,100%))+$B$33)),2)))</f>
        <v>2914.26</v>
      </c>
      <c r="N10" s="43">
        <f>IF(Paramètres!$D$6="Full cat 1",VLOOKUP(Paramètres!$D$16,barèmescible,L10+2,FALSE)+VLOOKUP($B$22,'TPP-QPP'!$A$1:$E$4,5,FALSE)*(IF($B$24="nee",$B$26,100%)),IF(Paramètres!$D$6="Répartition",$B$41*VLOOKUP(Paramètres!$D$16,barèmescible,L10+2,FALSE)+VLOOKUP($B$22,'TPP-QPP'!$A$1:$E$4,5,FALSE)*(IF($B$24="nee",$B$26,100%)),0))</f>
        <v>3248.69</v>
      </c>
      <c r="O10" s="43">
        <f>IF($B$44="",0,IF(Paramètres!$D$6="Full cat 2",VLOOKUP(Paramètres!$D$17,barèmescible,$F10+2,FALSE)+VLOOKUP($B$22,'TPP-QPP'!$A$1:$E$4,5,FALSE)*(IF($B$24="nee",$B$26,100%)),IF(Paramètres!$D$6="Répartition",$B$46*VLOOKUP(Paramètres!$D$17,barèmescible,$F10+2,FALSE),0)))</f>
        <v>0</v>
      </c>
      <c r="P10" s="43">
        <f>IF($B$49="",0,IF(Paramètres!$D$6="Full cat 3",VLOOKUP(Paramètres!$D$18,barèmescible,$F10+2,FALSE)+VLOOKUP($B$22,'TPP-QPP'!$A$1:$E$4,5,FALSE)*(IF($B$24="nee",$B$26,100%)),IF(Paramètres!$D$6="Répartition",$B$51*VLOOKUP(Paramètres!$D$18,barèmescible,$F10+2,FALSE),0)))</f>
        <v>0</v>
      </c>
      <c r="Q10" s="43">
        <f t="shared" ref="Q10" si="0">ROUND(SUM(N10:P10),2)</f>
        <v>3248.69</v>
      </c>
      <c r="R10" s="44">
        <f>IF(Paramètres!$D$20=1,'Match code-catégorie'!$K$2,IF(Paramètres!$D$21=1,'Match code-catégorie'!$K$3,ROUND(Q10*12/1976,4)))</f>
        <v>19.728899999999999</v>
      </c>
      <c r="S10" s="72"/>
      <c r="V10" s="45"/>
    </row>
    <row r="11" spans="1:22" x14ac:dyDescent="0.25">
      <c r="A11" t="s">
        <v>114</v>
      </c>
      <c r="B11" s="40" t="s">
        <v>361</v>
      </c>
      <c r="C11" s="32"/>
      <c r="D11" s="32"/>
      <c r="E11" s="95"/>
      <c r="F11" s="29">
        <v>1</v>
      </c>
      <c r="G11" s="43">
        <f>IF(Paramètres!D21=1,'Match code-catégorie'!$K$2,IF(Paramètres!D22=1,'Match code-catégorie'!$K$3,IF(Paramètres!D15=2,ROUND(Paramètres!$D$13*Paramètres!$D$12,2),IF(Paramètres!D15=3,ROUND((Paramètres!$D$13+Paramètres!$D$8*VLOOKUP($B$10,Foyer,F11+2,FALSE)+Paramètres!$D$9*VLOOKUP($B$10,Residence,F11+2,FALSE)+Paramètres!$D$10*VLOOKUP($B$10,Supplement,F11+2,FALSE)+Paramètres!$D$11*VLOOKUP($B$10,Complement,F11+2,FALSE)+VLOOKUP($B$15,'TPP-QPP'!$A$1:$C$4,3,FALSE)*(IF($B$17="nee",$B$19,100%))+$B$33)*Paramètres!$D$12,2),ROUND(((VLOOKUP($B$10,barèmesactuels,F11+2,FALSE)+$B$32*VLOOKUP($B$10,barèmesactuels,F11+2,FALSE)+Paramètres!$D$8*VLOOKUP($B$10,Foyer,F11+2,FALSE)+Paramètres!$D$9*VLOOKUP($B$10,Residence,F11+2,FALSE)+Paramètres!$D$10*VLOOKUP($B$10,Supplement,F11+2,FALSE)+Paramètres!$D$11*VLOOKUP($B$10,Complement,F11+2,FALSE)+VLOOKUP($B$15,'TPP-QPP'!$A$1:$C$4,3,FALSE)*(IF($B$17="nee",$B$19,100%))+$B$33))*Paramètres!$D$12,2)))))</f>
        <v>3124.12</v>
      </c>
      <c r="H11" s="43">
        <f>IF(Paramètres!$D$6="Full cat 1",(VLOOKUP(Paramètres!$D$16,barèmescible,F11+2,FALSE)+VLOOKUP($B$22,'TPP-QPP'!$A$1:$E$4,5,FALSE)*(IF($B$24="nee",$B$26,100%)))*Paramètres!$D$12,IF(Paramètres!$D$6="Répartition",(($B$41*VLOOKUP(Paramètres!$D$16,barèmescible,F11+2,FALSE))+VLOOKUP($B$22,'TPP-QPP'!$A$1:$E$4,5,FALSE)*(IF($B$24="nee",$B$26,100%)))*Paramètres!$D$12,0))</f>
        <v>3365.65</v>
      </c>
      <c r="I11" s="43">
        <f>IF($B$44="",0,IF(Paramètres!$D$6="Full cat 2",(VLOOKUP(Paramètres!$D$17,barèmescible,$F11+2,FALSE)+VLOOKUP($B$22,'TPP-QPP'!$A$1:$E$4,5,FALSE)*(IF($B$24="nee",$B$26,100%)))*Paramètres!$D$12,IF(Paramètres!$D$6="Répartition",$B$46*VLOOKUP(Paramètres!$D$17,barèmescible,$F11+2,FALSE)*Paramètres!$D$12,0)))</f>
        <v>0</v>
      </c>
      <c r="J11" s="43">
        <f>IF($B$49="",0,IF(Paramètres!$D$6="Full cat 3",(VLOOKUP(Paramètres!$D$18,barèmescible,$F11+2,FALSE)+VLOOKUP($B$22,'TPP-QPP'!$A$1:$E$4,5,FALSE)*(IF($B$24="nee",$B$26,100%)))*Paramètres!$D$12,IF(Paramètres!$D$6="Répartition",$B$51*VLOOKUP(Paramètres!$D$18,barèmescible,$F11+2,FALSE)*Paramètres!$D$12,0)))</f>
        <v>0</v>
      </c>
      <c r="K11" s="43">
        <f>IF(Paramètres!$D$20=1,'Match code-catégorie'!$K$2,IF(Paramètres!$D$21=1,'Match code-catégorie'!$K$3,ROUND(SUM(H11:J11),2)))</f>
        <v>3365.65</v>
      </c>
      <c r="L11" s="29">
        <v>1</v>
      </c>
      <c r="M11" s="43">
        <f>ROUND(((VLOOKUP($B$10,barèmesactuels,F11+2,FALSE)+$B$32*VLOOKUP($B$10,barèmesactuels,F11+2,FALSE)+Paramètres!$D$8*VLOOKUP($B$10,Foyer,F11+2,FALSE)+Paramètres!$D$9*VLOOKUP($B$10,Residence,F11+2,FALSE)+Paramètres!$D$10*VLOOKUP($B$10,Supplement,F11+2,FALSE)+Paramètres!$D$11*VLOOKUP($B$10,Complement,F11+2,FALSE)+VLOOKUP($B$15,'TPP-QPP'!$A$1:$C$4,3,FALSE)*(IF($B$17="nee",$B$19,100%))+$B$33)),2)</f>
        <v>3124.12</v>
      </c>
      <c r="N11" s="43">
        <f>IF(Paramètres!$D$6="Full cat 1",VLOOKUP(Paramètres!$D$16,barèmescible,L11+2,FALSE)+VLOOKUP($B$22,'TPP-QPP'!$A$1:$E$4,5,FALSE)*(IF($B$24="nee",$B$26,100%)),IF(Paramètres!$D$6="Répartition",$B$41*VLOOKUP(Paramètres!$D$16,barèmescible,L11+2,FALSE)+VLOOKUP($B$22,'TPP-QPP'!$A$1:$E$4,5,FALSE)*(IF($B$24="nee",$B$26,100%)),0))</f>
        <v>3365.65</v>
      </c>
      <c r="O11" s="43">
        <f>IF($B$44="",0,IF(Paramètres!$D$6="Full cat 2",VLOOKUP(Paramètres!$D$17,barèmescible,$F11+2,FALSE)+VLOOKUP($B$22,'TPP-QPP'!$A$1:$E$4,5,FALSE)*(IF($B$24="nee",$B$26,100%)),IF(Paramètres!$D$6="Répartition",$B$46*VLOOKUP(Paramètres!$D$17,barèmescible,$F11+2,FALSE),0)))</f>
        <v>0</v>
      </c>
      <c r="P11" s="43">
        <f>IF($B$49="",0,IF(Paramètres!$D$6="Full cat 3",VLOOKUP(Paramètres!$D$18,barèmescible,$F11+2,FALSE)+VLOOKUP($B$22,'TPP-QPP'!$A$1:$E$4,5,FALSE)*(IF($B$24="nee",$B$26,100%)),IF(Paramètres!$D$6="Répartition",$B$51*VLOOKUP(Paramètres!$D$18,barèmescible,$F11+2,FALSE),0)))</f>
        <v>0</v>
      </c>
      <c r="Q11" s="43">
        <f t="shared" ref="Q11" si="1">ROUND(SUM(N11:P11),2)</f>
        <v>3365.65</v>
      </c>
      <c r="R11" s="44">
        <f>IF(Paramètres!$D$20=1,'Match code-catégorie'!$K$2,IF(Paramètres!$D$21=1,'Match code-catégorie'!$K$3,ROUND(Q11*12/1976,4)))</f>
        <v>20.4392</v>
      </c>
      <c r="S11" s="72"/>
      <c r="V11" s="45"/>
    </row>
    <row r="12" spans="1:22" x14ac:dyDescent="0.25">
      <c r="A12" t="s">
        <v>115</v>
      </c>
      <c r="B12" s="40" t="s">
        <v>360</v>
      </c>
      <c r="C12" s="32"/>
      <c r="D12" s="32"/>
      <c r="E12" s="95"/>
      <c r="F12" s="29">
        <v>2</v>
      </c>
      <c r="G12" s="43">
        <f>IF(Paramètres!D22=1,'Match code-catégorie'!$K$2,IF(Paramètres!D23=1,'Match code-catégorie'!$K$3,IF(Paramètres!D16=2,ROUND(Paramètres!$D$13*Paramètres!$D$12,2),IF(Paramètres!D16=3,ROUND((Paramètres!$D$13+Paramètres!$D$8*VLOOKUP($B$10,Foyer,F12+2,FALSE)+Paramètres!$D$9*VLOOKUP($B$10,Residence,F12+2,FALSE)+Paramètres!$D$10*VLOOKUP($B$10,Supplement,F12+2,FALSE)+Paramètres!$D$11*VLOOKUP($B$10,Complement,F12+2,FALSE)+VLOOKUP($B$15,'TPP-QPP'!$A$1:$C$4,3,FALSE)*(IF($B$17="nee",$B$19,100%))+$B$33)*Paramètres!$D$12,2),ROUND(((VLOOKUP($B$10,barèmesactuels,F12+2,FALSE)+$B$32*VLOOKUP($B$10,barèmesactuels,F12+2,FALSE)+Paramètres!$D$8*VLOOKUP($B$10,Foyer,F12+2,FALSE)+Paramètres!$D$9*VLOOKUP($B$10,Residence,F12+2,FALSE)+Paramètres!$D$10*VLOOKUP($B$10,Supplement,F12+2,FALSE)+Paramètres!$D$11*VLOOKUP($B$10,Complement,F12+2,FALSE)+VLOOKUP($B$15,'TPP-QPP'!$A$1:$C$4,3,FALSE)*(IF($B$17="nee",$B$19,100%))+$B$33))*Paramètres!$D$12,2)))))</f>
        <v>3124.12</v>
      </c>
      <c r="H12" s="43">
        <f>IF(Paramètres!$D$6="Full cat 1",(VLOOKUP(Paramètres!$D$16,barèmescible,F12+2,FALSE)+VLOOKUP($B$22,'TPP-QPP'!$A$1:$E$4,5,FALSE)*(IF($B$24="nee",$B$26,100%)))*Paramètres!$D$12,IF(Paramètres!$D$6="Répartition",(($B$41*VLOOKUP(Paramètres!$D$16,barèmescible,F12+2,FALSE))+VLOOKUP($B$22,'TPP-QPP'!$A$1:$E$4,5,FALSE)*(IF($B$24="nee",$B$26,100%)))*Paramètres!$D$12,0))</f>
        <v>3477.73</v>
      </c>
      <c r="I12" s="43">
        <f>IF($B$44="",0,IF(Paramètres!$D$6="Full cat 2",(VLOOKUP(Paramètres!$D$17,barèmescible,$F12+2,FALSE)+VLOOKUP($B$22,'TPP-QPP'!$A$1:$E$4,5,FALSE)*(IF($B$24="nee",$B$26,100%)))*Paramètres!$D$12,IF(Paramètres!$D$6="Répartition",$B$46*VLOOKUP(Paramètres!$D$17,barèmescible,$F12+2,FALSE)*Paramètres!$D$12,0)))</f>
        <v>0</v>
      </c>
      <c r="J12" s="43">
        <f>IF($B$49="",0,IF(Paramètres!$D$6="Full cat 3",(VLOOKUP(Paramètres!$D$18,barèmescible,$F12+2,FALSE)+VLOOKUP($B$22,'TPP-QPP'!$A$1:$E$4,5,FALSE)*(IF($B$24="nee",$B$26,100%)))*Paramètres!$D$12,IF(Paramètres!$D$6="Répartition",$B$51*VLOOKUP(Paramètres!$D$18,barèmescible,$F12+2,FALSE)*Paramètres!$D$12,0)))</f>
        <v>0</v>
      </c>
      <c r="K12" s="43">
        <f>IF(Paramètres!$D$20=1,'Match code-catégorie'!$K$2,IF(Paramètres!$D$21=1,'Match code-catégorie'!$K$3,ROUND(SUM(H12:J12),2)))</f>
        <v>3477.73</v>
      </c>
      <c r="L12" s="29">
        <v>2</v>
      </c>
      <c r="M12" s="43">
        <f>ROUND(((VLOOKUP($B$10,barèmesactuels,F12+2,FALSE)+$B$32*VLOOKUP($B$10,barèmesactuels,F12+2,FALSE)+Paramètres!$D$8*VLOOKUP($B$10,Foyer,F12+2,FALSE)+Paramètres!$D$9*VLOOKUP($B$10,Residence,F12+2,FALSE)+Paramètres!$D$10*VLOOKUP($B$10,Supplement,F12+2,FALSE)+Paramètres!$D$11*VLOOKUP($B$10,Complement,F12+2,FALSE)+VLOOKUP($B$15,'TPP-QPP'!$A$1:$C$4,3,FALSE)*(IF($B$17="nee",$B$19,100%))+$B$33)),2)</f>
        <v>3124.12</v>
      </c>
      <c r="N12" s="43">
        <f>IF(Paramètres!$D$6="Full cat 1",VLOOKUP(Paramètres!$D$16,barèmescible,L12+2,FALSE)+VLOOKUP($B$22,'TPP-QPP'!$A$1:$E$4,5,FALSE)*(IF($B$24="nee",$B$26,100%)),IF(Paramètres!$D$6="Répartition",$B$41*VLOOKUP(Paramètres!$D$16,barèmescible,L12+2,FALSE)+VLOOKUP($B$22,'TPP-QPP'!$A$1:$E$4,5,FALSE)*(IF($B$24="nee",$B$26,100%)),0))</f>
        <v>3477.73</v>
      </c>
      <c r="O12" s="43">
        <f>IF($B$44="",0,IF(Paramètres!$D$6="Full cat 2",VLOOKUP(Paramètres!$D$17,barèmescible,$F12+2,FALSE)+VLOOKUP($B$22,'TPP-QPP'!$A$1:$E$4,5,FALSE)*(IF($B$24="nee",$B$26,100%)),IF(Paramètres!$D$6="Répartition",$B$46*VLOOKUP(Paramètres!$D$17,barèmescible,$F12+2,FALSE),0)))</f>
        <v>0</v>
      </c>
      <c r="P12" s="43">
        <f>IF($B$49="",0,IF(Paramètres!$D$6="Full cat 3",VLOOKUP(Paramètres!$D$18,barèmescible,$F12+2,FALSE)+VLOOKUP($B$22,'TPP-QPP'!$A$1:$E$4,5,FALSE)*(IF($B$24="nee",$B$26,100%)),IF(Paramètres!$D$6="Répartition",$B$51*VLOOKUP(Paramètres!$D$18,barèmescible,$F12+2,FALSE),0)))</f>
        <v>0</v>
      </c>
      <c r="Q12" s="43">
        <f t="shared" ref="Q12:Q55" si="2">ROUND(SUM(N12:P12),2)</f>
        <v>3477.73</v>
      </c>
      <c r="R12" s="44">
        <f>IF(Paramètres!$D$20=1,'Match code-catégorie'!$K$2,IF(Paramètres!$D$21=1,'Match code-catégorie'!$K$3,ROUND(Q12*12/1976,4)))</f>
        <v>21.119800000000001</v>
      </c>
      <c r="S12" s="72"/>
      <c r="V12" s="45"/>
    </row>
    <row r="13" spans="1:22" x14ac:dyDescent="0.25">
      <c r="A13" t="s">
        <v>116</v>
      </c>
      <c r="B13" s="40" t="s">
        <v>361</v>
      </c>
      <c r="C13" s="32"/>
      <c r="D13" s="32"/>
      <c r="E13" s="95"/>
      <c r="F13" s="29">
        <v>3</v>
      </c>
      <c r="G13" s="43">
        <f>IF(Paramètres!D23=1,'Match code-catégorie'!$K$2,IF(Paramètres!D24=1,'Match code-catégorie'!$K$3,IF(Paramètres!D17=2,ROUND(Paramètres!$D$13*Paramètres!$D$12,2),IF(Paramètres!D17=3,ROUND((Paramètres!$D$13+Paramètres!$D$8*VLOOKUP($B$10,Foyer,F13+2,FALSE)+Paramètres!$D$9*VLOOKUP($B$10,Residence,F13+2,FALSE)+Paramètres!$D$10*VLOOKUP($B$10,Supplement,F13+2,FALSE)+Paramètres!$D$11*VLOOKUP($B$10,Complement,F13+2,FALSE)+VLOOKUP($B$15,'TPP-QPP'!$A$1:$C$4,3,FALSE)*(IF($B$17="nee",$B$19,100%))+$B$33)*Paramètres!$D$12,2),ROUND(((VLOOKUP($B$10,barèmesactuels,F13+2,FALSE)+$B$32*VLOOKUP($B$10,barèmesactuels,F13+2,FALSE)+Paramètres!$D$8*VLOOKUP($B$10,Foyer,F13+2,FALSE)+Paramètres!$D$9*VLOOKUP($B$10,Residence,F13+2,FALSE)+Paramètres!$D$10*VLOOKUP($B$10,Supplement,F13+2,FALSE)+Paramètres!$D$11*VLOOKUP($B$10,Complement,F13+2,FALSE)+VLOOKUP($B$15,'TPP-QPP'!$A$1:$C$4,3,FALSE)*(IF($B$17="nee",$B$19,100%))+$B$33))*Paramètres!$D$12,2)))))</f>
        <v>3195.8</v>
      </c>
      <c r="H13" s="43">
        <f>IF(Paramètres!$D$6="Full cat 1",(VLOOKUP(Paramètres!$D$16,barèmescible,F13+2,FALSE)+VLOOKUP($B$22,'TPP-QPP'!$A$1:$E$4,5,FALSE)*(IF($B$24="nee",$B$26,100%)))*Paramètres!$D$12,IF(Paramètres!$D$6="Répartition",(($B$41*VLOOKUP(Paramètres!$D$16,barèmescible,F13+2,FALSE))+VLOOKUP($B$22,'TPP-QPP'!$A$1:$E$4,5,FALSE)*(IF($B$24="nee",$B$26,100%)))*Paramètres!$D$12,0))</f>
        <v>3584.85</v>
      </c>
      <c r="I13" s="43">
        <f>IF($B$44="",0,IF(Paramètres!$D$6="Full cat 2",(VLOOKUP(Paramètres!$D$17,barèmescible,$F13+2,FALSE)+VLOOKUP($B$22,'TPP-QPP'!$A$1:$E$4,5,FALSE)*(IF($B$24="nee",$B$26,100%)))*Paramètres!$D$12,IF(Paramètres!$D$6="Répartition",$B$46*VLOOKUP(Paramètres!$D$17,barèmescible,$F13+2,FALSE)*Paramètres!$D$12,0)))</f>
        <v>0</v>
      </c>
      <c r="J13" s="43">
        <f>IF($B$49="",0,IF(Paramètres!$D$6="Full cat 3",(VLOOKUP(Paramètres!$D$18,barèmescible,$F13+2,FALSE)+VLOOKUP($B$22,'TPP-QPP'!$A$1:$E$4,5,FALSE)*(IF($B$24="nee",$B$26,100%)))*Paramètres!$D$12,IF(Paramètres!$D$6="Répartition",$B$51*VLOOKUP(Paramètres!$D$18,barèmescible,$F13+2,FALSE)*Paramètres!$D$12,0)))</f>
        <v>0</v>
      </c>
      <c r="K13" s="43">
        <f>IF(Paramètres!$D$20=1,'Match code-catégorie'!$K$2,IF(Paramètres!$D$21=1,'Match code-catégorie'!$K$3,ROUND(SUM(H13:J13),2)))</f>
        <v>3584.85</v>
      </c>
      <c r="L13" s="29">
        <v>3</v>
      </c>
      <c r="M13" s="43">
        <f>ROUND(((VLOOKUP($B$10,barèmesactuels,F13+2,FALSE)+$B$32*VLOOKUP($B$10,barèmesactuels,F13+2,FALSE)+Paramètres!$D$8*VLOOKUP($B$10,Foyer,F13+2,FALSE)+Paramètres!$D$9*VLOOKUP($B$10,Residence,F13+2,FALSE)+Paramètres!$D$10*VLOOKUP($B$10,Supplement,F13+2,FALSE)+Paramètres!$D$11*VLOOKUP($B$10,Complement,F13+2,FALSE)+VLOOKUP($B$15,'TPP-QPP'!$A$1:$C$4,3,FALSE)*(IF($B$17="nee",$B$19,100%))+$B$33)),2)</f>
        <v>3195.8</v>
      </c>
      <c r="N13" s="43">
        <f>IF(Paramètres!$D$6="Full cat 1",VLOOKUP(Paramètres!$D$16,barèmescible,L13+2,FALSE)+VLOOKUP($B$22,'TPP-QPP'!$A$1:$E$4,5,FALSE)*(IF($B$24="nee",$B$26,100%)),IF(Paramètres!$D$6="Répartition",$B$41*VLOOKUP(Paramètres!$D$16,barèmescible,L13+2,FALSE)+VLOOKUP($B$22,'TPP-QPP'!$A$1:$E$4,5,FALSE)*(IF($B$24="nee",$B$26,100%)),0))</f>
        <v>3584.85</v>
      </c>
      <c r="O13" s="43">
        <f>IF($B$44="",0,IF(Paramètres!$D$6="Full cat 2",VLOOKUP(Paramètres!$D$17,barèmescible,$F13+2,FALSE)+VLOOKUP($B$22,'TPP-QPP'!$A$1:$E$4,5,FALSE)*(IF($B$24="nee",$B$26,100%)),IF(Paramètres!$D$6="Répartition",$B$46*VLOOKUP(Paramètres!$D$17,barèmescible,$F13+2,FALSE),0)))</f>
        <v>0</v>
      </c>
      <c r="P13" s="43">
        <f>IF($B$49="",0,IF(Paramètres!$D$6="Full cat 3",VLOOKUP(Paramètres!$D$18,barèmescible,$F13+2,FALSE)+VLOOKUP($B$22,'TPP-QPP'!$A$1:$E$4,5,FALSE)*(IF($B$24="nee",$B$26,100%)),IF(Paramètres!$D$6="Répartition",$B$51*VLOOKUP(Paramètres!$D$18,barèmescible,$F13+2,FALSE),0)))</f>
        <v>0</v>
      </c>
      <c r="Q13" s="43">
        <f t="shared" si="2"/>
        <v>3584.85</v>
      </c>
      <c r="R13" s="44">
        <f>IF(Paramètres!$D$20=1,'Match code-catégorie'!$K$2,IF(Paramètres!$D$21=1,'Match code-catégorie'!$K$3,ROUND(Q13*12/1976,4)))</f>
        <v>21.770299999999999</v>
      </c>
      <c r="S13" s="72"/>
      <c r="V13" s="45"/>
    </row>
    <row r="14" spans="1:22" x14ac:dyDescent="0.25">
      <c r="A14" t="s">
        <v>117</v>
      </c>
      <c r="B14" s="40" t="s">
        <v>361</v>
      </c>
      <c r="C14" s="32"/>
      <c r="D14" s="32"/>
      <c r="E14" s="95"/>
      <c r="F14" s="29">
        <v>4</v>
      </c>
      <c r="G14" s="43">
        <f>IF(Paramètres!D24=1,'Match code-catégorie'!$K$2,IF(Paramètres!D25=1,'Match code-catégorie'!$K$3,IF(Paramètres!D18=2,ROUND(Paramètres!$D$13*Paramètres!$D$12,2),IF(Paramètres!D18=3,ROUND((Paramètres!$D$13+Paramètres!$D$8*VLOOKUP($B$10,Foyer,F14+2,FALSE)+Paramètres!$D$9*VLOOKUP($B$10,Residence,F14+2,FALSE)+Paramètres!$D$10*VLOOKUP($B$10,Supplement,F14+2,FALSE)+Paramètres!$D$11*VLOOKUP($B$10,Complement,F14+2,FALSE)+VLOOKUP($B$15,'TPP-QPP'!$A$1:$C$4,3,FALSE)*(IF($B$17="nee",$B$19,100%))+$B$33)*Paramètres!$D$12,2),ROUND(((VLOOKUP($B$10,barèmesactuels,F14+2,FALSE)+$B$32*VLOOKUP($B$10,barèmesactuels,F14+2,FALSE)+Paramètres!$D$8*VLOOKUP($B$10,Foyer,F14+2,FALSE)+Paramètres!$D$9*VLOOKUP($B$10,Residence,F14+2,FALSE)+Paramètres!$D$10*VLOOKUP($B$10,Supplement,F14+2,FALSE)+Paramètres!$D$11*VLOOKUP($B$10,Complement,F14+2,FALSE)+VLOOKUP($B$15,'TPP-QPP'!$A$1:$C$4,3,FALSE)*(IF($B$17="nee",$B$19,100%))+$B$33))*Paramètres!$D$12,2)))))</f>
        <v>3195.8</v>
      </c>
      <c r="H14" s="43">
        <f>IF(Paramètres!$D$6="Full cat 1",(VLOOKUP(Paramètres!$D$16,barèmescible,F14+2,FALSE)+VLOOKUP($B$22,'TPP-QPP'!$A$1:$E$4,5,FALSE)*(IF($B$24="nee",$B$26,100%)))*Paramètres!$D$12,IF(Paramètres!$D$6="Répartition",(($B$41*VLOOKUP(Paramètres!$D$16,barèmescible,F14+2,FALSE))+VLOOKUP($B$22,'TPP-QPP'!$A$1:$E$4,5,FALSE)*(IF($B$24="nee",$B$26,100%)))*Paramètres!$D$12,0))</f>
        <v>3686.99</v>
      </c>
      <c r="I14" s="43">
        <f>IF($B$44="",0,IF(Paramètres!$D$6="Full cat 2",(VLOOKUP(Paramètres!$D$17,barèmescible,$F14+2,FALSE)+VLOOKUP($B$22,'TPP-QPP'!$A$1:$E$4,5,FALSE)*(IF($B$24="nee",$B$26,100%)))*Paramètres!$D$12,IF(Paramètres!$D$6="Répartition",$B$46*VLOOKUP(Paramètres!$D$17,barèmescible,$F14+2,FALSE)*Paramètres!$D$12,0)))</f>
        <v>0</v>
      </c>
      <c r="J14" s="43">
        <f>IF($B$49="",0,IF(Paramètres!$D$6="Full cat 3",(VLOOKUP(Paramètres!$D$18,barèmescible,$F14+2,FALSE)+VLOOKUP($B$22,'TPP-QPP'!$A$1:$E$4,5,FALSE)*(IF($B$24="nee",$B$26,100%)))*Paramètres!$D$12,IF(Paramètres!$D$6="Répartition",$B$51*VLOOKUP(Paramètres!$D$18,barèmescible,$F14+2,FALSE)*Paramètres!$D$12,0)))</f>
        <v>0</v>
      </c>
      <c r="K14" s="43">
        <f>IF(Paramètres!$D$20=1,'Match code-catégorie'!$K$2,IF(Paramètres!$D$21=1,'Match code-catégorie'!$K$3,ROUND(SUM(H14:J14),2)))</f>
        <v>3686.99</v>
      </c>
      <c r="L14" s="29">
        <v>4</v>
      </c>
      <c r="M14" s="43">
        <f>ROUND(((VLOOKUP($B$10,barèmesactuels,F14+2,FALSE)+$B$32*VLOOKUP($B$10,barèmesactuels,F14+2,FALSE)+Paramètres!$D$8*VLOOKUP($B$10,Foyer,F14+2,FALSE)+Paramètres!$D$9*VLOOKUP($B$10,Residence,F14+2,FALSE)+Paramètres!$D$10*VLOOKUP($B$10,Supplement,F14+2,FALSE)+Paramètres!$D$11*VLOOKUP($B$10,Complement,F14+2,FALSE)+VLOOKUP($B$15,'TPP-QPP'!$A$1:$C$4,3,FALSE)*(IF($B$17="nee",$B$19,100%))+$B$33)),2)</f>
        <v>3195.8</v>
      </c>
      <c r="N14" s="43">
        <f>IF(Paramètres!$D$6="Full cat 1",VLOOKUP(Paramètres!$D$16,barèmescible,L14+2,FALSE)+VLOOKUP($B$22,'TPP-QPP'!$A$1:$E$4,5,FALSE)*(IF($B$24="nee",$B$26,100%)),IF(Paramètres!$D$6="Répartition",$B$41*VLOOKUP(Paramètres!$D$16,barèmescible,L14+2,FALSE)+VLOOKUP($B$22,'TPP-QPP'!$A$1:$E$4,5,FALSE)*(IF($B$24="nee",$B$26,100%)),0))</f>
        <v>3686.99</v>
      </c>
      <c r="O14" s="43">
        <f>IF($B$44="",0,IF(Paramètres!$D$6="Full cat 2",VLOOKUP(Paramètres!$D$17,barèmescible,$F14+2,FALSE)+VLOOKUP($B$22,'TPP-QPP'!$A$1:$E$4,5,FALSE)*(IF($B$24="nee",$B$26,100%)),IF(Paramètres!$D$6="Répartition",$B$46*VLOOKUP(Paramètres!$D$17,barèmescible,$F14+2,FALSE),0)))</f>
        <v>0</v>
      </c>
      <c r="P14" s="43">
        <f>IF($B$49="",0,IF(Paramètres!$D$6="Full cat 3",VLOOKUP(Paramètres!$D$18,barèmescible,$F14+2,FALSE)+VLOOKUP($B$22,'TPP-QPP'!$A$1:$E$4,5,FALSE)*(IF($B$24="nee",$B$26,100%)),IF(Paramètres!$D$6="Répartition",$B$51*VLOOKUP(Paramètres!$D$18,barèmescible,$F14+2,FALSE),0)))</f>
        <v>0</v>
      </c>
      <c r="Q14" s="43">
        <f t="shared" si="2"/>
        <v>3686.99</v>
      </c>
      <c r="R14" s="44">
        <f>IF(Paramètres!$D$20=1,'Match code-catégorie'!$K$2,IF(Paramètres!$D$21=1,'Match code-catégorie'!$K$3,ROUND(Q14*12/1976,4)))</f>
        <v>22.390599999999999</v>
      </c>
      <c r="S14" s="72"/>
      <c r="V14" s="45"/>
    </row>
    <row r="15" spans="1:22" x14ac:dyDescent="0.25">
      <c r="A15" t="s">
        <v>118</v>
      </c>
      <c r="B15" s="40" t="s">
        <v>370</v>
      </c>
      <c r="C15" s="32"/>
      <c r="D15" s="32"/>
      <c r="E15" s="95"/>
      <c r="F15" s="29">
        <v>5</v>
      </c>
      <c r="G15" s="43">
        <f>IF(Paramètres!D25=1,'Match code-catégorie'!$K$2,IF(Paramètres!D26=1,'Match code-catégorie'!$K$3,IF(Paramètres!D19=2,ROUND(Paramètres!$D$13*Paramètres!$D$12,2),IF(Paramètres!D19=3,ROUND((Paramètres!$D$13+Paramètres!$D$8*VLOOKUP($B$10,Foyer,F15+2,FALSE)+Paramètres!$D$9*VLOOKUP($B$10,Residence,F15+2,FALSE)+Paramètres!$D$10*VLOOKUP($B$10,Supplement,F15+2,FALSE)+Paramètres!$D$11*VLOOKUP($B$10,Complement,F15+2,FALSE)+VLOOKUP($B$15,'TPP-QPP'!$A$1:$C$4,3,FALSE)*(IF($B$17="nee",$B$19,100%))+$B$33)*Paramètres!$D$12,2),ROUND(((VLOOKUP($B$10,barèmesactuels,F15+2,FALSE)+$B$32*VLOOKUP($B$10,barèmesactuels,F15+2,FALSE)+Paramètres!$D$8*VLOOKUP($B$10,Foyer,F15+2,FALSE)+Paramètres!$D$9*VLOOKUP($B$10,Residence,F15+2,FALSE)+Paramètres!$D$10*VLOOKUP($B$10,Supplement,F15+2,FALSE)+Paramètres!$D$11*VLOOKUP($B$10,Complement,F15+2,FALSE)+VLOOKUP($B$15,'TPP-QPP'!$A$1:$C$4,3,FALSE)*(IF($B$17="nee",$B$19,100%))+$B$33))*Paramètres!$D$12,2)))))</f>
        <v>3279.42</v>
      </c>
      <c r="H15" s="43">
        <f>IF(Paramètres!$D$6="Full cat 1",(VLOOKUP(Paramètres!$D$16,barèmescible,F15+2,FALSE)+VLOOKUP($B$22,'TPP-QPP'!$A$1:$E$4,5,FALSE)*(IF($B$24="nee",$B$26,100%)))*Paramètres!$D$12,IF(Paramètres!$D$6="Répartition",(($B$41*VLOOKUP(Paramètres!$D$16,barèmescible,F15+2,FALSE))+VLOOKUP($B$22,'TPP-QPP'!$A$1:$E$4,5,FALSE)*(IF($B$24="nee",$B$26,100%)))*Paramètres!$D$12,0))</f>
        <v>3784.16</v>
      </c>
      <c r="I15" s="43">
        <f>IF($B$44="",0,IF(Paramètres!$D$6="Full cat 2",(VLOOKUP(Paramètres!$D$17,barèmescible,$F15+2,FALSE)+VLOOKUP($B$22,'TPP-QPP'!$A$1:$E$4,5,FALSE)*(IF($B$24="nee",$B$26,100%)))*Paramètres!$D$12,IF(Paramètres!$D$6="Répartition",$B$46*VLOOKUP(Paramètres!$D$17,barèmescible,$F15+2,FALSE)*Paramètres!$D$12,0)))</f>
        <v>0</v>
      </c>
      <c r="J15" s="43">
        <f>IF($B$49="",0,IF(Paramètres!$D$6="Full cat 3",(VLOOKUP(Paramètres!$D$18,barèmescible,$F15+2,FALSE)+VLOOKUP($B$22,'TPP-QPP'!$A$1:$E$4,5,FALSE)*(IF($B$24="nee",$B$26,100%)))*Paramètres!$D$12,IF(Paramètres!$D$6="Répartition",$B$51*VLOOKUP(Paramètres!$D$18,barèmescible,$F15+2,FALSE)*Paramètres!$D$12,0)))</f>
        <v>0</v>
      </c>
      <c r="K15" s="43">
        <f>IF(Paramètres!$D$20=1,'Match code-catégorie'!$K$2,IF(Paramètres!$D$21=1,'Match code-catégorie'!$K$3,ROUND(SUM(H15:J15),2)))</f>
        <v>3784.16</v>
      </c>
      <c r="L15" s="29">
        <v>5</v>
      </c>
      <c r="M15" s="43">
        <f>ROUND(((VLOOKUP($B$10,barèmesactuels,F15+2,FALSE)+$B$32*VLOOKUP($B$10,barèmesactuels,F15+2,FALSE)+Paramètres!$D$8*VLOOKUP($B$10,Foyer,F15+2,FALSE)+Paramètres!$D$9*VLOOKUP($B$10,Residence,F15+2,FALSE)+Paramètres!$D$10*VLOOKUP($B$10,Supplement,F15+2,FALSE)+Paramètres!$D$11*VLOOKUP($B$10,Complement,F15+2,FALSE)+VLOOKUP($B$15,'TPP-QPP'!$A$1:$C$4,3,FALSE)*(IF($B$17="nee",$B$19,100%))+$B$33)),2)</f>
        <v>3279.42</v>
      </c>
      <c r="N15" s="43">
        <f>IF(Paramètres!$D$6="Full cat 1",VLOOKUP(Paramètres!$D$16,barèmescible,L15+2,FALSE)+VLOOKUP($B$22,'TPP-QPP'!$A$1:$E$4,5,FALSE)*(IF($B$24="nee",$B$26,100%)),IF(Paramètres!$D$6="Répartition",$B$41*VLOOKUP(Paramètres!$D$16,barèmescible,L15+2,FALSE)+VLOOKUP($B$22,'TPP-QPP'!$A$1:$E$4,5,FALSE)*(IF($B$24="nee",$B$26,100%)),0))</f>
        <v>3784.16</v>
      </c>
      <c r="O15" s="43">
        <f>IF($B$44="",0,IF(Paramètres!$D$6="Full cat 2",VLOOKUP(Paramètres!$D$17,barèmescible,$F15+2,FALSE)+VLOOKUP($B$22,'TPP-QPP'!$A$1:$E$4,5,FALSE)*(IF($B$24="nee",$B$26,100%)),IF(Paramètres!$D$6="Répartition",$B$46*VLOOKUP(Paramètres!$D$17,barèmescible,$F15+2,FALSE),0)))</f>
        <v>0</v>
      </c>
      <c r="P15" s="43">
        <f>IF($B$49="",0,IF(Paramètres!$D$6="Full cat 3",VLOOKUP(Paramètres!$D$18,barèmescible,$F15+2,FALSE)+VLOOKUP($B$22,'TPP-QPP'!$A$1:$E$4,5,FALSE)*(IF($B$24="nee",$B$26,100%)),IF(Paramètres!$D$6="Répartition",$B$51*VLOOKUP(Paramètres!$D$18,barèmescible,$F15+2,FALSE),0)))</f>
        <v>0</v>
      </c>
      <c r="Q15" s="43">
        <f t="shared" si="2"/>
        <v>3784.16</v>
      </c>
      <c r="R15" s="44">
        <f>IF(Paramètres!$D$20=1,'Match code-catégorie'!$K$2,IF(Paramètres!$D$21=1,'Match code-catégorie'!$K$3,ROUND(Q15*12/1976,4)))</f>
        <v>22.980699999999999</v>
      </c>
      <c r="S15" s="72"/>
      <c r="V15" s="45"/>
    </row>
    <row r="16" spans="1:22" ht="12.75" customHeight="1" x14ac:dyDescent="0.25">
      <c r="A16" s="71" t="s">
        <v>380</v>
      </c>
      <c r="D16" s="32"/>
      <c r="E16" s="95"/>
      <c r="F16" s="29">
        <v>6</v>
      </c>
      <c r="G16" s="43">
        <f>IF(Paramètres!D26=1,'Match code-catégorie'!$K$2,IF(Paramètres!D27=1,'Match code-catégorie'!$K$3,IF(Paramètres!D20=2,ROUND(Paramètres!$D$13*Paramètres!$D$12,2),IF(Paramètres!D20=3,ROUND((Paramètres!$D$13+Paramètres!$D$8*VLOOKUP($B$10,Foyer,F16+2,FALSE)+Paramètres!$D$9*VLOOKUP($B$10,Residence,F16+2,FALSE)+Paramètres!$D$10*VLOOKUP($B$10,Supplement,F16+2,FALSE)+Paramètres!$D$11*VLOOKUP($B$10,Complement,F16+2,FALSE)+VLOOKUP($B$15,'TPP-QPP'!$A$1:$C$4,3,FALSE)*(IF($B$17="nee",$B$19,100%))+$B$33)*Paramètres!$D$12,2),ROUND(((VLOOKUP($B$10,barèmesactuels,F16+2,FALSE)+$B$32*VLOOKUP($B$10,barèmesactuels,F16+2,FALSE)+Paramètres!$D$8*VLOOKUP($B$10,Foyer,F16+2,FALSE)+Paramètres!$D$9*VLOOKUP($B$10,Residence,F16+2,FALSE)+Paramètres!$D$10*VLOOKUP($B$10,Supplement,F16+2,FALSE)+Paramètres!$D$11*VLOOKUP($B$10,Complement,F16+2,FALSE)+VLOOKUP($B$15,'TPP-QPP'!$A$1:$C$4,3,FALSE)*(IF($B$17="nee",$B$19,100%))+$B$33))*Paramètres!$D$12,2)))))</f>
        <v>3279.42</v>
      </c>
      <c r="H16" s="43">
        <f>IF(Paramètres!$D$6="Full cat 1",(VLOOKUP(Paramètres!$D$16,barèmescible,F16+2,FALSE)+VLOOKUP($B$22,'TPP-QPP'!$A$1:$E$4,5,FALSE)*(IF($B$24="nee",$B$26,100%)))*Paramètres!$D$12,IF(Paramètres!$D$6="Répartition",(($B$41*VLOOKUP(Paramètres!$D$16,barèmescible,F16+2,FALSE))+VLOOKUP($B$22,'TPP-QPP'!$A$1:$E$4,5,FALSE)*(IF($B$24="nee",$B$26,100%)))*Paramètres!$D$12,0))</f>
        <v>3876.41</v>
      </c>
      <c r="I16" s="43">
        <f>IF($B$44="",0,IF(Paramètres!$D$6="Full cat 2",(VLOOKUP(Paramètres!$D$17,barèmescible,$F16+2,FALSE)+VLOOKUP($B$22,'TPP-QPP'!$A$1:$E$4,5,FALSE)*(IF($B$24="nee",$B$26,100%)))*Paramètres!$D$12,IF(Paramètres!$D$6="Répartition",$B$46*VLOOKUP(Paramètres!$D$17,barèmescible,$F16+2,FALSE)*Paramètres!$D$12,0)))</f>
        <v>0</v>
      </c>
      <c r="J16" s="43">
        <f>IF($B$49="",0,IF(Paramètres!$D$6="Full cat 3",(VLOOKUP(Paramètres!$D$18,barèmescible,$F16+2,FALSE)+VLOOKUP($B$22,'TPP-QPP'!$A$1:$E$4,5,FALSE)*(IF($B$24="nee",$B$26,100%)))*Paramètres!$D$12,IF(Paramètres!$D$6="Répartition",$B$51*VLOOKUP(Paramètres!$D$18,barèmescible,$F16+2,FALSE)*Paramètres!$D$12,0)))</f>
        <v>0</v>
      </c>
      <c r="K16" s="43">
        <f>IF(Paramètres!$D$20=1,'Match code-catégorie'!$K$2,IF(Paramètres!$D$21=1,'Match code-catégorie'!$K$3,ROUND(SUM(H16:J16),2)))</f>
        <v>3876.41</v>
      </c>
      <c r="L16" s="29">
        <v>6</v>
      </c>
      <c r="M16" s="43">
        <f>ROUND(((VLOOKUP($B$10,barèmesactuels,F16+2,FALSE)+$B$32*VLOOKUP($B$10,barèmesactuels,F16+2,FALSE)+Paramètres!$D$8*VLOOKUP($B$10,Foyer,F16+2,FALSE)+Paramètres!$D$9*VLOOKUP($B$10,Residence,F16+2,FALSE)+Paramètres!$D$10*VLOOKUP($B$10,Supplement,F16+2,FALSE)+Paramètres!$D$11*VLOOKUP($B$10,Complement,F16+2,FALSE)+VLOOKUP($B$15,'TPP-QPP'!$A$1:$C$4,3,FALSE)*(IF($B$17="nee",$B$19,100%))+$B$33)),2)</f>
        <v>3279.42</v>
      </c>
      <c r="N16" s="43">
        <f>IF(Paramètres!$D$6="Full cat 1",VLOOKUP(Paramètres!$D$16,barèmescible,L16+2,FALSE)+VLOOKUP($B$22,'TPP-QPP'!$A$1:$E$4,5,FALSE)*(IF($B$24="nee",$B$26,100%)),IF(Paramètres!$D$6="Répartition",$B$41*VLOOKUP(Paramètres!$D$16,barèmescible,L16+2,FALSE)+VLOOKUP($B$22,'TPP-QPP'!$A$1:$E$4,5,FALSE)*(IF($B$24="nee",$B$26,100%)),0))</f>
        <v>3876.41</v>
      </c>
      <c r="O16" s="43">
        <f>IF($B$44="",0,IF(Paramètres!$D$6="Full cat 2",VLOOKUP(Paramètres!$D$17,barèmescible,$F16+2,FALSE)+VLOOKUP($B$22,'TPP-QPP'!$A$1:$E$4,5,FALSE)*(IF($B$24="nee",$B$26,100%)),IF(Paramètres!$D$6="Répartition",$B$46*VLOOKUP(Paramètres!$D$17,barèmescible,$F16+2,FALSE),0)))</f>
        <v>0</v>
      </c>
      <c r="P16" s="43">
        <f>IF($B$49="",0,IF(Paramètres!$D$6="Full cat 3",VLOOKUP(Paramètres!$D$18,barèmescible,$F16+2,FALSE)+VLOOKUP($B$22,'TPP-QPP'!$A$1:$E$4,5,FALSE)*(IF($B$24="nee",$B$26,100%)),IF(Paramètres!$D$6="Répartition",$B$51*VLOOKUP(Paramètres!$D$18,barèmescible,$F16+2,FALSE),0)))</f>
        <v>0</v>
      </c>
      <c r="Q16" s="43">
        <f t="shared" si="2"/>
        <v>3876.41</v>
      </c>
      <c r="R16" s="44">
        <f>IF(Paramètres!$D$20=1,'Match code-catégorie'!$K$2,IF(Paramètres!$D$21=1,'Match code-catégorie'!$K$3,ROUND(Q16*12/1976,4)))</f>
        <v>23.541</v>
      </c>
      <c r="S16" s="72"/>
      <c r="V16" s="45"/>
    </row>
    <row r="17" spans="1:22" x14ac:dyDescent="0.25">
      <c r="A17" s="80" t="s">
        <v>372</v>
      </c>
      <c r="B17" s="98" t="s">
        <v>360</v>
      </c>
      <c r="E17" s="95"/>
      <c r="F17" s="29">
        <v>7</v>
      </c>
      <c r="G17" s="43">
        <f>IF(Paramètres!D27=1,'Match code-catégorie'!$K$2,IF(Paramètres!D28=1,'Match code-catégorie'!$K$3,IF(Paramètres!D21=2,ROUND(Paramètres!$D$13*Paramètres!$D$12,2),IF(Paramètres!D21=3,ROUND((Paramètres!$D$13+Paramètres!$D$8*VLOOKUP($B$10,Foyer,F17+2,FALSE)+Paramètres!$D$9*VLOOKUP($B$10,Residence,F17+2,FALSE)+Paramètres!$D$10*VLOOKUP($B$10,Supplement,F17+2,FALSE)+Paramètres!$D$11*VLOOKUP($B$10,Complement,F17+2,FALSE)+VLOOKUP($B$15,'TPP-QPP'!$A$1:$C$4,3,FALSE)*(IF($B$17="nee",$B$19,100%))+$B$33)*Paramètres!$D$12,2),ROUND(((VLOOKUP($B$10,barèmesactuels,F17+2,FALSE)+$B$32*VLOOKUP($B$10,barèmesactuels,F17+2,FALSE)+Paramètres!$D$8*VLOOKUP($B$10,Foyer,F17+2,FALSE)+Paramètres!$D$9*VLOOKUP($B$10,Residence,F17+2,FALSE)+Paramètres!$D$10*VLOOKUP($B$10,Supplement,F17+2,FALSE)+Paramètres!$D$11*VLOOKUP($B$10,Complement,F17+2,FALSE)+VLOOKUP($B$15,'TPP-QPP'!$A$1:$C$4,3,FALSE)*(IF($B$17="nee",$B$19,100%))+$B$33))*Paramètres!$D$12,2)))))</f>
        <v>3737.37</v>
      </c>
      <c r="H17" s="43">
        <f>IF(Paramètres!$D$6="Full cat 1",(VLOOKUP(Paramètres!$D$16,barèmescible,F17+2,FALSE)+VLOOKUP($B$22,'TPP-QPP'!$A$1:$E$4,5,FALSE)*(IF($B$24="nee",$B$26,100%)))*Paramètres!$D$12,IF(Paramètres!$D$6="Répartition",(($B$41*VLOOKUP(Paramètres!$D$16,barèmescible,F17+2,FALSE))+VLOOKUP($B$22,'TPP-QPP'!$A$1:$E$4,5,FALSE)*(IF($B$24="nee",$B$26,100%)))*Paramètres!$D$12,0))</f>
        <v>3963.82</v>
      </c>
      <c r="I17" s="43">
        <f>IF($B$44="",0,IF(Paramètres!$D$6="Full cat 2",(VLOOKUP(Paramètres!$D$17,barèmescible,$F17+2,FALSE)+VLOOKUP($B$22,'TPP-QPP'!$A$1:$E$4,5,FALSE)*(IF($B$24="nee",$B$26,100%)))*Paramètres!$D$12,IF(Paramètres!$D$6="Répartition",$B$46*VLOOKUP(Paramètres!$D$17,barèmescible,$F17+2,FALSE)*Paramètres!$D$12,0)))</f>
        <v>0</v>
      </c>
      <c r="J17" s="43">
        <f>IF($B$49="",0,IF(Paramètres!$D$6="Full cat 3",(VLOOKUP(Paramètres!$D$18,barèmescible,$F17+2,FALSE)+VLOOKUP($B$22,'TPP-QPP'!$A$1:$E$4,5,FALSE)*(IF($B$24="nee",$B$26,100%)))*Paramètres!$D$12,IF(Paramètres!$D$6="Répartition",$B$51*VLOOKUP(Paramètres!$D$18,barèmescible,$F17+2,FALSE)*Paramètres!$D$12,0)))</f>
        <v>0</v>
      </c>
      <c r="K17" s="43">
        <f>IF(Paramètres!$D$20=1,'Match code-catégorie'!$K$2,IF(Paramètres!$D$21=1,'Match code-catégorie'!$K$3,ROUND(SUM(H17:J17),2)))</f>
        <v>3963.82</v>
      </c>
      <c r="L17" s="29">
        <v>7</v>
      </c>
      <c r="M17" s="43">
        <f>ROUND(((VLOOKUP($B$10,barèmesactuels,F17+2,FALSE)+$B$32*VLOOKUP($B$10,barèmesactuels,F17+2,FALSE)+Paramètres!$D$8*VLOOKUP($B$10,Foyer,F17+2,FALSE)+Paramètres!$D$9*VLOOKUP($B$10,Residence,F17+2,FALSE)+Paramètres!$D$10*VLOOKUP($B$10,Supplement,F17+2,FALSE)+Paramètres!$D$11*VLOOKUP($B$10,Complement,F17+2,FALSE)+VLOOKUP($B$15,'TPP-QPP'!$A$1:$C$4,3,FALSE)*(IF($B$17="nee",$B$19,100%))+$B$33)),2)</f>
        <v>3737.37</v>
      </c>
      <c r="N17" s="43">
        <f>IF(Paramètres!$D$6="Full cat 1",VLOOKUP(Paramètres!$D$16,barèmescible,L17+2,FALSE)+VLOOKUP($B$22,'TPP-QPP'!$A$1:$E$4,5,FALSE)*(IF($B$24="nee",$B$26,100%)),IF(Paramètres!$D$6="Répartition",$B$41*VLOOKUP(Paramètres!$D$16,barèmescible,L17+2,FALSE)+VLOOKUP($B$22,'TPP-QPP'!$A$1:$E$4,5,FALSE)*(IF($B$24="nee",$B$26,100%)),0))</f>
        <v>3963.82</v>
      </c>
      <c r="O17" s="43">
        <f>IF($B$44="",0,IF(Paramètres!$D$6="Full cat 2",VLOOKUP(Paramètres!$D$17,barèmescible,$F17+2,FALSE)+VLOOKUP($B$22,'TPP-QPP'!$A$1:$E$4,5,FALSE)*(IF($B$24="nee",$B$26,100%)),IF(Paramètres!$D$6="Répartition",$B$46*VLOOKUP(Paramètres!$D$17,barèmescible,$F17+2,FALSE),0)))</f>
        <v>0</v>
      </c>
      <c r="P17" s="43">
        <f>IF($B$49="",0,IF(Paramètres!$D$6="Full cat 3",VLOOKUP(Paramètres!$D$18,barèmescible,$F17+2,FALSE)+VLOOKUP($B$22,'TPP-QPP'!$A$1:$E$4,5,FALSE)*(IF($B$24="nee",$B$26,100%)),IF(Paramètres!$D$6="Répartition",$B$51*VLOOKUP(Paramètres!$D$18,barèmescible,$F17+2,FALSE),0)))</f>
        <v>0</v>
      </c>
      <c r="Q17" s="43">
        <f t="shared" si="2"/>
        <v>3963.82</v>
      </c>
      <c r="R17" s="44">
        <f>IF(Paramètres!$D$20=1,'Match code-catégorie'!$K$2,IF(Paramètres!$D$21=1,'Match code-catégorie'!$K$3,ROUND(Q17*12/1976,4)))</f>
        <v>24.0718</v>
      </c>
      <c r="S17" s="72"/>
      <c r="V17" s="45"/>
    </row>
    <row r="18" spans="1:22" ht="13.5" customHeight="1" x14ac:dyDescent="0.25">
      <c r="A18" s="80"/>
      <c r="B18" s="98"/>
      <c r="E18" s="95"/>
      <c r="F18" s="29">
        <v>8</v>
      </c>
      <c r="G18" s="43">
        <f>IF(Paramètres!D28=1,'Match code-catégorie'!$K$2,IF(Paramètres!D29=1,'Match code-catégorie'!$K$3,IF(Paramètres!D22=2,ROUND(Paramètres!$D$13*Paramètres!$D$12,2),IF(Paramètres!D22=3,ROUND((Paramètres!$D$13+Paramètres!$D$8*VLOOKUP($B$10,Foyer,F18+2,FALSE)+Paramètres!$D$9*VLOOKUP($B$10,Residence,F18+2,FALSE)+Paramètres!$D$10*VLOOKUP($B$10,Supplement,F18+2,FALSE)+Paramètres!$D$11*VLOOKUP($B$10,Complement,F18+2,FALSE)+VLOOKUP($B$15,'TPP-QPP'!$A$1:$C$4,3,FALSE)*(IF($B$17="nee",$B$19,100%))+$B$33)*Paramètres!$D$12,2),ROUND(((VLOOKUP($B$10,barèmesactuels,F18+2,FALSE)+$B$32*VLOOKUP($B$10,barèmesactuels,F18+2,FALSE)+Paramètres!$D$8*VLOOKUP($B$10,Foyer,F18+2,FALSE)+Paramètres!$D$9*VLOOKUP($B$10,Residence,F18+2,FALSE)+Paramètres!$D$10*VLOOKUP($B$10,Supplement,F18+2,FALSE)+Paramètres!$D$11*VLOOKUP($B$10,Complement,F18+2,FALSE)+VLOOKUP($B$15,'TPP-QPP'!$A$1:$C$4,3,FALSE)*(IF($B$17="nee",$B$19,100%))+$B$33))*Paramètres!$D$12,2)))))</f>
        <v>3737.37</v>
      </c>
      <c r="H18" s="43">
        <f>IF(Paramètres!$D$6="Full cat 1",(VLOOKUP(Paramètres!$D$16,barèmescible,F18+2,FALSE)+VLOOKUP($B$22,'TPP-QPP'!$A$1:$E$4,5,FALSE)*(IF($B$24="nee",$B$26,100%)))*Paramètres!$D$12,IF(Paramètres!$D$6="Répartition",(($B$41*VLOOKUP(Paramètres!$D$16,barèmescible,F18+2,FALSE))+VLOOKUP($B$22,'TPP-QPP'!$A$1:$E$4,5,FALSE)*(IF($B$24="nee",$B$26,100%)))*Paramètres!$D$12,0))</f>
        <v>4046.51</v>
      </c>
      <c r="I18" s="43">
        <f>IF($B$44="",0,IF(Paramètres!$D$6="Full cat 2",(VLOOKUP(Paramètres!$D$17,barèmescible,$F18+2,FALSE)+VLOOKUP($B$22,'TPP-QPP'!$A$1:$E$4,5,FALSE)*(IF($B$24="nee",$B$26,100%)))*Paramètres!$D$12,IF(Paramètres!$D$6="Répartition",$B$46*VLOOKUP(Paramètres!$D$17,barèmescible,$F18+2,FALSE)*Paramètres!$D$12,0)))</f>
        <v>0</v>
      </c>
      <c r="J18" s="43">
        <f>IF($B$49="",0,IF(Paramètres!$D$6="Full cat 3",(VLOOKUP(Paramètres!$D$18,barèmescible,$F18+2,FALSE)+VLOOKUP($B$22,'TPP-QPP'!$A$1:$E$4,5,FALSE)*(IF($B$24="nee",$B$26,100%)))*Paramètres!$D$12,IF(Paramètres!$D$6="Répartition",$B$51*VLOOKUP(Paramètres!$D$18,barèmescible,$F18+2,FALSE)*Paramètres!$D$12,0)))</f>
        <v>0</v>
      </c>
      <c r="K18" s="43">
        <f>IF(Paramètres!$D$20=1,'Match code-catégorie'!$K$2,IF(Paramètres!$D$21=1,'Match code-catégorie'!$K$3,ROUND(SUM(H18:J18),2)))</f>
        <v>4046.51</v>
      </c>
      <c r="L18" s="29">
        <v>8</v>
      </c>
      <c r="M18" s="43">
        <f>ROUND(((VLOOKUP($B$10,barèmesactuels,F18+2,FALSE)+$B$32*VLOOKUP($B$10,barèmesactuels,F18+2,FALSE)+Paramètres!$D$8*VLOOKUP($B$10,Foyer,F18+2,FALSE)+Paramètres!$D$9*VLOOKUP($B$10,Residence,F18+2,FALSE)+Paramètres!$D$10*VLOOKUP($B$10,Supplement,F18+2,FALSE)+Paramètres!$D$11*VLOOKUP($B$10,Complement,F18+2,FALSE)+VLOOKUP($B$15,'TPP-QPP'!$A$1:$C$4,3,FALSE)*(IF($B$17="nee",$B$19,100%))+$B$33)),2)</f>
        <v>3737.37</v>
      </c>
      <c r="N18" s="43">
        <f>IF(Paramètres!$D$6="Full cat 1",VLOOKUP(Paramètres!$D$16,barèmescible,L18+2,FALSE)+VLOOKUP($B$22,'TPP-QPP'!$A$1:$E$4,5,FALSE)*(IF($B$24="nee",$B$26,100%)),IF(Paramètres!$D$6="Répartition",$B$41*VLOOKUP(Paramètres!$D$16,barèmescible,L18+2,FALSE)+VLOOKUP($B$22,'TPP-QPP'!$A$1:$E$4,5,FALSE)*(IF($B$24="nee",$B$26,100%)),0))</f>
        <v>4046.51</v>
      </c>
      <c r="O18" s="43">
        <f>IF($B$44="",0,IF(Paramètres!$D$6="Full cat 2",VLOOKUP(Paramètres!$D$17,barèmescible,$F18+2,FALSE)+VLOOKUP($B$22,'TPP-QPP'!$A$1:$E$4,5,FALSE)*(IF($B$24="nee",$B$26,100%)),IF(Paramètres!$D$6="Répartition",$B$46*VLOOKUP(Paramètres!$D$17,barèmescible,$F18+2,FALSE),0)))</f>
        <v>0</v>
      </c>
      <c r="P18" s="43">
        <f>IF($B$49="",0,IF(Paramètres!$D$6="Full cat 3",VLOOKUP(Paramètres!$D$18,barèmescible,$F18+2,FALSE)+VLOOKUP($B$22,'TPP-QPP'!$A$1:$E$4,5,FALSE)*(IF($B$24="nee",$B$26,100%)),IF(Paramètres!$D$6="Répartition",$B$51*VLOOKUP(Paramètres!$D$18,barèmescible,$F18+2,FALSE),0)))</f>
        <v>0</v>
      </c>
      <c r="Q18" s="43">
        <f t="shared" si="2"/>
        <v>4046.51</v>
      </c>
      <c r="R18" s="44">
        <f>IF(Paramètres!$D$20=1,'Match code-catégorie'!$K$2,IF(Paramètres!$D$21=1,'Match code-catégorie'!$K$3,ROUND(Q18*12/1976,4)))</f>
        <v>24.573899999999998</v>
      </c>
      <c r="S18" s="72"/>
      <c r="V18" s="45"/>
    </row>
    <row r="19" spans="1:22" x14ac:dyDescent="0.25">
      <c r="A19" s="80" t="s">
        <v>373</v>
      </c>
      <c r="B19" s="96">
        <v>0.6</v>
      </c>
      <c r="C19" s="34"/>
      <c r="D19" s="34"/>
      <c r="E19" s="95"/>
      <c r="F19" s="29">
        <v>9</v>
      </c>
      <c r="G19" s="43">
        <f>IF(Paramètres!D29=1,'Match code-catégorie'!$K$2,IF(Paramètres!D30=1,'Match code-catégorie'!$K$3,IF(Paramètres!D23=2,ROUND(Paramètres!$D$13*Paramètres!$D$12,2),IF(Paramètres!D23=3,ROUND((Paramètres!$D$13+Paramètres!$D$8*VLOOKUP($B$10,Foyer,F19+2,FALSE)+Paramètres!$D$9*VLOOKUP($B$10,Residence,F19+2,FALSE)+Paramètres!$D$10*VLOOKUP($B$10,Supplement,F19+2,FALSE)+Paramètres!$D$11*VLOOKUP($B$10,Complement,F19+2,FALSE)+VLOOKUP($B$15,'TPP-QPP'!$A$1:$C$4,3,FALSE)*(IF($B$17="nee",$B$19,100%))+$B$33)*Paramètres!$D$12,2),ROUND(((VLOOKUP($B$10,barèmesactuels,F19+2,FALSE)+$B$32*VLOOKUP($B$10,barèmesactuels,F19+2,FALSE)+Paramètres!$D$8*VLOOKUP($B$10,Foyer,F19+2,FALSE)+Paramètres!$D$9*VLOOKUP($B$10,Residence,F19+2,FALSE)+Paramètres!$D$10*VLOOKUP($B$10,Supplement,F19+2,FALSE)+Paramètres!$D$11*VLOOKUP($B$10,Complement,F19+2,FALSE)+VLOOKUP($B$15,'TPP-QPP'!$A$1:$C$4,3,FALSE)*(IF($B$17="nee",$B$19,100%))+$B$33))*Paramètres!$D$12,2)))))</f>
        <v>3832.47</v>
      </c>
      <c r="H19" s="43">
        <f>IF(Paramètres!$D$6="Full cat 1",(VLOOKUP(Paramètres!$D$16,barèmescible,F19+2,FALSE)+VLOOKUP($B$22,'TPP-QPP'!$A$1:$E$4,5,FALSE)*(IF($B$24="nee",$B$26,100%)))*Paramètres!$D$12,IF(Paramètres!$D$6="Répartition",(($B$41*VLOOKUP(Paramètres!$D$16,barèmescible,F19+2,FALSE))+VLOOKUP($B$22,'TPP-QPP'!$A$1:$E$4,5,FALSE)*(IF($B$24="nee",$B$26,100%)))*Paramètres!$D$12,0))</f>
        <v>4124.58</v>
      </c>
      <c r="I19" s="43">
        <f>IF($B$44="",0,IF(Paramètres!$D$6="Full cat 2",(VLOOKUP(Paramètres!$D$17,barèmescible,$F19+2,FALSE)+VLOOKUP($B$22,'TPP-QPP'!$A$1:$E$4,5,FALSE)*(IF($B$24="nee",$B$26,100%)))*Paramètres!$D$12,IF(Paramètres!$D$6="Répartition",$B$46*VLOOKUP(Paramètres!$D$17,barèmescible,$F19+2,FALSE)*Paramètres!$D$12,0)))</f>
        <v>0</v>
      </c>
      <c r="J19" s="43">
        <f>IF($B$49="",0,IF(Paramètres!$D$6="Full cat 3",(VLOOKUP(Paramètres!$D$18,barèmescible,$F19+2,FALSE)+VLOOKUP($B$22,'TPP-QPP'!$A$1:$E$4,5,FALSE)*(IF($B$24="nee",$B$26,100%)))*Paramètres!$D$12,IF(Paramètres!$D$6="Répartition",$B$51*VLOOKUP(Paramètres!$D$18,barèmescible,$F19+2,FALSE)*Paramètres!$D$12,0)))</f>
        <v>0</v>
      </c>
      <c r="K19" s="43">
        <f>IF(Paramètres!$D$20=1,'Match code-catégorie'!$K$2,IF(Paramètres!$D$21=1,'Match code-catégorie'!$K$3,ROUND(SUM(H19:J19),2)))</f>
        <v>4124.58</v>
      </c>
      <c r="L19" s="29">
        <v>9</v>
      </c>
      <c r="M19" s="43">
        <f>ROUND(((VLOOKUP($B$10,barèmesactuels,F19+2,FALSE)+$B$32*VLOOKUP($B$10,barèmesactuels,F19+2,FALSE)+Paramètres!$D$8*VLOOKUP($B$10,Foyer,F19+2,FALSE)+Paramètres!$D$9*VLOOKUP($B$10,Residence,F19+2,FALSE)+Paramètres!$D$10*VLOOKUP($B$10,Supplement,F19+2,FALSE)+Paramètres!$D$11*VLOOKUP($B$10,Complement,F19+2,FALSE)+VLOOKUP($B$15,'TPP-QPP'!$A$1:$C$4,3,FALSE)*(IF($B$17="nee",$B$19,100%))+$B$33)),2)</f>
        <v>3832.47</v>
      </c>
      <c r="N19" s="43">
        <f>IF(Paramètres!$D$6="Full cat 1",VLOOKUP(Paramètres!$D$16,barèmescible,L19+2,FALSE)+VLOOKUP($B$22,'TPP-QPP'!$A$1:$E$4,5,FALSE)*(IF($B$24="nee",$B$26,100%)),IF(Paramètres!$D$6="Répartition",$B$41*VLOOKUP(Paramètres!$D$16,barèmescible,L19+2,FALSE)+VLOOKUP($B$22,'TPP-QPP'!$A$1:$E$4,5,FALSE)*(IF($B$24="nee",$B$26,100%)),0))</f>
        <v>4124.58</v>
      </c>
      <c r="O19" s="43">
        <f>IF($B$44="",0,IF(Paramètres!$D$6="Full cat 2",VLOOKUP(Paramètres!$D$17,barèmescible,$F19+2,FALSE)+VLOOKUP($B$22,'TPP-QPP'!$A$1:$E$4,5,FALSE)*(IF($B$24="nee",$B$26,100%)),IF(Paramètres!$D$6="Répartition",$B$46*VLOOKUP(Paramètres!$D$17,barèmescible,$F19+2,FALSE),0)))</f>
        <v>0</v>
      </c>
      <c r="P19" s="43">
        <f>IF($B$49="",0,IF(Paramètres!$D$6="Full cat 3",VLOOKUP(Paramètres!$D$18,barèmescible,$F19+2,FALSE)+VLOOKUP($B$22,'TPP-QPP'!$A$1:$E$4,5,FALSE)*(IF($B$24="nee",$B$26,100%)),IF(Paramètres!$D$6="Répartition",$B$51*VLOOKUP(Paramètres!$D$18,barèmescible,$F19+2,FALSE),0)))</f>
        <v>0</v>
      </c>
      <c r="Q19" s="43">
        <f t="shared" si="2"/>
        <v>4124.58</v>
      </c>
      <c r="R19" s="44">
        <f>IF(Paramètres!$D$20=1,'Match code-catégorie'!$K$2,IF(Paramètres!$D$21=1,'Match code-catégorie'!$K$3,ROUND(Q19*12/1976,4)))</f>
        <v>25.048100000000002</v>
      </c>
      <c r="S19" s="72"/>
      <c r="V19" s="45"/>
    </row>
    <row r="20" spans="1:22" x14ac:dyDescent="0.25">
      <c r="A20" s="80"/>
      <c r="B20" s="96"/>
      <c r="E20" s="95"/>
      <c r="F20" s="29">
        <v>10</v>
      </c>
      <c r="G20" s="43">
        <f>IF(Paramètres!D30=1,'Match code-catégorie'!$K$2,IF(Paramètres!D31=1,'Match code-catégorie'!$K$3,IF(Paramètres!D24=2,ROUND(Paramètres!$D$13*Paramètres!$D$12,2),IF(Paramètres!D24=3,ROUND((Paramètres!$D$13+Paramètres!$D$8*VLOOKUP($B$10,Foyer,F20+2,FALSE)+Paramètres!$D$9*VLOOKUP($B$10,Residence,F20+2,FALSE)+Paramètres!$D$10*VLOOKUP($B$10,Supplement,F20+2,FALSE)+Paramètres!$D$11*VLOOKUP($B$10,Complement,F20+2,FALSE)+VLOOKUP($B$15,'TPP-QPP'!$A$1:$C$4,3,FALSE)*(IF($B$17="nee",$B$19,100%))+$B$33)*Paramètres!$D$12,2),ROUND(((VLOOKUP($B$10,barèmesactuels,F20+2,FALSE)+$B$32*VLOOKUP($B$10,barèmesactuels,F20+2,FALSE)+Paramètres!$D$8*VLOOKUP($B$10,Foyer,F20+2,FALSE)+Paramètres!$D$9*VLOOKUP($B$10,Residence,F20+2,FALSE)+Paramètres!$D$10*VLOOKUP($B$10,Supplement,F20+2,FALSE)+Paramètres!$D$11*VLOOKUP($B$10,Complement,F20+2,FALSE)+VLOOKUP($B$15,'TPP-QPP'!$A$1:$C$4,3,FALSE)*(IF($B$17="nee",$B$19,100%))+$B$33))*Paramètres!$D$12,2)))))</f>
        <v>3895.87</v>
      </c>
      <c r="H20" s="43">
        <f>IF(Paramètres!$D$6="Full cat 1",(VLOOKUP(Paramètres!$D$16,barèmescible,F20+2,FALSE)+VLOOKUP($B$22,'TPP-QPP'!$A$1:$E$4,5,FALSE)*(IF($B$24="nee",$B$26,100%)))*Paramètres!$D$12,IF(Paramètres!$D$6="Répartition",(($B$41*VLOOKUP(Paramètres!$D$16,barèmescible,F20+2,FALSE))+VLOOKUP($B$22,'TPP-QPP'!$A$1:$E$4,5,FALSE)*(IF($B$24="nee",$B$26,100%)))*Paramètres!$D$12,0))</f>
        <v>4198.2</v>
      </c>
      <c r="I20" s="43">
        <f>IF($B$44="",0,IF(Paramètres!$D$6="Full cat 2",(VLOOKUP(Paramètres!$D$17,barèmescible,$F20+2,FALSE)+VLOOKUP($B$22,'TPP-QPP'!$A$1:$E$4,5,FALSE)*(IF($B$24="nee",$B$26,100%)))*Paramètres!$D$12,IF(Paramètres!$D$6="Répartition",$B$46*VLOOKUP(Paramètres!$D$17,barèmescible,$F20+2,FALSE)*Paramètres!$D$12,0)))</f>
        <v>0</v>
      </c>
      <c r="J20" s="43">
        <f>IF($B$49="",0,IF(Paramètres!$D$6="Full cat 3",(VLOOKUP(Paramètres!$D$18,barèmescible,$F20+2,FALSE)+VLOOKUP($B$22,'TPP-QPP'!$A$1:$E$4,5,FALSE)*(IF($B$24="nee",$B$26,100%)))*Paramètres!$D$12,IF(Paramètres!$D$6="Répartition",$B$51*VLOOKUP(Paramètres!$D$18,barèmescible,$F20+2,FALSE)*Paramètres!$D$12,0)))</f>
        <v>0</v>
      </c>
      <c r="K20" s="43">
        <f>IF(Paramètres!$D$20=1,'Match code-catégorie'!$K$2,IF(Paramètres!$D$21=1,'Match code-catégorie'!$K$3,ROUND(SUM(H20:J20),2)))</f>
        <v>4198.2</v>
      </c>
      <c r="L20" s="29">
        <v>10</v>
      </c>
      <c r="M20" s="43">
        <f>ROUND(((VLOOKUP($B$10,barèmesactuels,F20+2,FALSE)+$B$32*VLOOKUP($B$10,barèmesactuels,F20+2,FALSE)+Paramètres!$D$8*VLOOKUP($B$10,Foyer,F20+2,FALSE)+Paramètres!$D$9*VLOOKUP($B$10,Residence,F20+2,FALSE)+Paramètres!$D$10*VLOOKUP($B$10,Supplement,F20+2,FALSE)+Paramètres!$D$11*VLOOKUP($B$10,Complement,F20+2,FALSE)+VLOOKUP($B$15,'TPP-QPP'!$A$1:$C$4,3,FALSE)*(IF($B$17="nee",$B$19,100%))+$B$33)),2)</f>
        <v>3895.87</v>
      </c>
      <c r="N20" s="43">
        <f>IF(Paramètres!$D$6="Full cat 1",VLOOKUP(Paramètres!$D$16,barèmescible,L20+2,FALSE)+VLOOKUP($B$22,'TPP-QPP'!$A$1:$E$4,5,FALSE)*(IF($B$24="nee",$B$26,100%)),IF(Paramètres!$D$6="Répartition",$B$41*VLOOKUP(Paramètres!$D$16,barèmescible,L20+2,FALSE)+VLOOKUP($B$22,'TPP-QPP'!$A$1:$E$4,5,FALSE)*(IF($B$24="nee",$B$26,100%)),0))</f>
        <v>4198.2</v>
      </c>
      <c r="O20" s="43">
        <f>IF($B$44="",0,IF(Paramètres!$D$6="Full cat 2",VLOOKUP(Paramètres!$D$17,barèmescible,$F20+2,FALSE)+VLOOKUP($B$22,'TPP-QPP'!$A$1:$E$4,5,FALSE)*(IF($B$24="nee",$B$26,100%)),IF(Paramètres!$D$6="Répartition",$B$46*VLOOKUP(Paramètres!$D$17,barèmescible,$F20+2,FALSE),0)))</f>
        <v>0</v>
      </c>
      <c r="P20" s="43">
        <f>IF($B$49="",0,IF(Paramètres!$D$6="Full cat 3",VLOOKUP(Paramètres!$D$18,barèmescible,$F20+2,FALSE)+VLOOKUP($B$22,'TPP-QPP'!$A$1:$E$4,5,FALSE)*(IF($B$24="nee",$B$26,100%)),IF(Paramètres!$D$6="Répartition",$B$51*VLOOKUP(Paramètres!$D$18,barèmescible,$F20+2,FALSE),0)))</f>
        <v>0</v>
      </c>
      <c r="Q20" s="43">
        <f t="shared" si="2"/>
        <v>4198.2</v>
      </c>
      <c r="R20" s="44">
        <f>IF(Paramètres!$D$20=1,'Match code-catégorie'!$K$2,IF(Paramètres!$D$21=1,'Match code-catégorie'!$K$3,ROUND(Q20*12/1976,4)))</f>
        <v>25.495100000000001</v>
      </c>
      <c r="S20" s="72"/>
      <c r="V20" s="45"/>
    </row>
    <row r="21" spans="1:22" x14ac:dyDescent="0.25">
      <c r="A21" s="80"/>
      <c r="B21" s="96"/>
      <c r="E21" s="95"/>
      <c r="F21" s="29">
        <v>11</v>
      </c>
      <c r="G21" s="43">
        <f>IF(Paramètres!D31=1,'Match code-catégorie'!$K$2,IF(Paramètres!D32=1,'Match code-catégorie'!$K$3,IF(Paramètres!D25=2,ROUND(Paramètres!$D$13*Paramètres!$D$12,2),IF(Paramètres!D25=3,ROUND((Paramètres!$D$13+Paramètres!$D$8*VLOOKUP($B$10,Foyer,F21+2,FALSE)+Paramètres!$D$9*VLOOKUP($B$10,Residence,F21+2,FALSE)+Paramètres!$D$10*VLOOKUP($B$10,Supplement,F21+2,FALSE)+Paramètres!$D$11*VLOOKUP($B$10,Complement,F21+2,FALSE)+VLOOKUP($B$15,'TPP-QPP'!$A$1:$C$4,3,FALSE)*(IF($B$17="nee",$B$19,100%))+$B$33)*Paramètres!$D$12,2),ROUND(((VLOOKUP($B$10,barèmesactuels,F21+2,FALSE)+$B$32*VLOOKUP($B$10,barèmesactuels,F21+2,FALSE)+Paramètres!$D$8*VLOOKUP($B$10,Foyer,F21+2,FALSE)+Paramètres!$D$9*VLOOKUP($B$10,Residence,F21+2,FALSE)+Paramètres!$D$10*VLOOKUP($B$10,Supplement,F21+2,FALSE)+Paramètres!$D$11*VLOOKUP($B$10,Complement,F21+2,FALSE)+VLOOKUP($B$15,'TPP-QPP'!$A$1:$C$4,3,FALSE)*(IF($B$17="nee",$B$19,100%))+$B$33))*Paramètres!$D$12,2)))))</f>
        <v>3990.97</v>
      </c>
      <c r="H21" s="43">
        <f>IF(Paramètres!$D$6="Full cat 1",(VLOOKUP(Paramètres!$D$16,barèmescible,F21+2,FALSE)+VLOOKUP($B$22,'TPP-QPP'!$A$1:$E$4,5,FALSE)*(IF($B$24="nee",$B$26,100%)))*Paramètres!$D$12,IF(Paramètres!$D$6="Répartition",(($B$41*VLOOKUP(Paramètres!$D$16,barèmescible,F21+2,FALSE))+VLOOKUP($B$22,'TPP-QPP'!$A$1:$E$4,5,FALSE)*(IF($B$24="nee",$B$26,100%)))*Paramètres!$D$12,0))</f>
        <v>4267.51</v>
      </c>
      <c r="I21" s="43">
        <f>IF($B$44="",0,IF(Paramètres!$D$6="Full cat 2",(VLOOKUP(Paramètres!$D$17,barèmescible,$F21+2,FALSE)+VLOOKUP($B$22,'TPP-QPP'!$A$1:$E$4,5,FALSE)*(IF($B$24="nee",$B$26,100%)))*Paramètres!$D$12,IF(Paramètres!$D$6="Répartition",$B$46*VLOOKUP(Paramètres!$D$17,barèmescible,$F21+2,FALSE)*Paramètres!$D$12,0)))</f>
        <v>0</v>
      </c>
      <c r="J21" s="43">
        <f>IF($B$49="",0,IF(Paramètres!$D$6="Full cat 3",(VLOOKUP(Paramètres!$D$18,barèmescible,$F21+2,FALSE)+VLOOKUP($B$22,'TPP-QPP'!$A$1:$E$4,5,FALSE)*(IF($B$24="nee",$B$26,100%)))*Paramètres!$D$12,IF(Paramètres!$D$6="Répartition",$B$51*VLOOKUP(Paramètres!$D$18,barèmescible,$F21+2,FALSE)*Paramètres!$D$12,0)))</f>
        <v>0</v>
      </c>
      <c r="K21" s="43">
        <f>IF(Paramètres!$D$20=1,'Match code-catégorie'!$K$2,IF(Paramètres!$D$21=1,'Match code-catégorie'!$K$3,ROUND(SUM(H21:J21),2)))</f>
        <v>4267.51</v>
      </c>
      <c r="L21" s="29">
        <v>11</v>
      </c>
      <c r="M21" s="43">
        <f>ROUND(((VLOOKUP($B$10,barèmesactuels,F21+2,FALSE)+$B$32*VLOOKUP($B$10,barèmesactuels,F21+2,FALSE)+Paramètres!$D$8*VLOOKUP($B$10,Foyer,F21+2,FALSE)+Paramètres!$D$9*VLOOKUP($B$10,Residence,F21+2,FALSE)+Paramètres!$D$10*VLOOKUP($B$10,Supplement,F21+2,FALSE)+Paramètres!$D$11*VLOOKUP($B$10,Complement,F21+2,FALSE)+VLOOKUP($B$15,'TPP-QPP'!$A$1:$C$4,3,FALSE)*(IF($B$17="nee",$B$19,100%))+$B$33)),2)</f>
        <v>3990.97</v>
      </c>
      <c r="N21" s="43">
        <f>IF(Paramètres!$D$6="Full cat 1",VLOOKUP(Paramètres!$D$16,barèmescible,L21+2,FALSE)+VLOOKUP($B$22,'TPP-QPP'!$A$1:$E$4,5,FALSE)*(IF($B$24="nee",$B$26,100%)),IF(Paramètres!$D$6="Répartition",$B$41*VLOOKUP(Paramètres!$D$16,barèmescible,L21+2,FALSE)+VLOOKUP($B$22,'TPP-QPP'!$A$1:$E$4,5,FALSE)*(IF($B$24="nee",$B$26,100%)),0))</f>
        <v>4267.51</v>
      </c>
      <c r="O21" s="43">
        <f>IF($B$44="",0,IF(Paramètres!$D$6="Full cat 2",VLOOKUP(Paramètres!$D$17,barèmescible,$F21+2,FALSE)+VLOOKUP($B$22,'TPP-QPP'!$A$1:$E$4,5,FALSE)*(IF($B$24="nee",$B$26,100%)),IF(Paramètres!$D$6="Répartition",$B$46*VLOOKUP(Paramètres!$D$17,barèmescible,$F21+2,FALSE),0)))</f>
        <v>0</v>
      </c>
      <c r="P21" s="43">
        <f>IF($B$49="",0,IF(Paramètres!$D$6="Full cat 3",VLOOKUP(Paramètres!$D$18,barèmescible,$F21+2,FALSE)+VLOOKUP($B$22,'TPP-QPP'!$A$1:$E$4,5,FALSE)*(IF($B$24="nee",$B$26,100%)),IF(Paramètres!$D$6="Répartition",$B$51*VLOOKUP(Paramètres!$D$18,barèmescible,$F21+2,FALSE),0)))</f>
        <v>0</v>
      </c>
      <c r="Q21" s="43">
        <f t="shared" si="2"/>
        <v>4267.51</v>
      </c>
      <c r="R21" s="44">
        <f>IF(Paramètres!$D$20=1,'Match code-catégorie'!$K$2,IF(Paramètres!$D$21=1,'Match code-catégorie'!$K$3,ROUND(Q21*12/1976,4)))</f>
        <v>25.9161</v>
      </c>
      <c r="S21" s="72"/>
      <c r="V21" s="45"/>
    </row>
    <row r="22" spans="1:22" ht="12.75" customHeight="1" x14ac:dyDescent="0.25">
      <c r="A22" s="67" t="s">
        <v>365</v>
      </c>
      <c r="B22" s="68" t="s">
        <v>370</v>
      </c>
      <c r="E22" s="95"/>
      <c r="F22" s="29">
        <v>12</v>
      </c>
      <c r="G22" s="43">
        <f>IF(Paramètres!D32=1,'Match code-catégorie'!$K$2,IF(Paramètres!D33=1,'Match code-catégorie'!$K$3,IF(Paramètres!D26=2,ROUND(Paramètres!$D$13*Paramètres!$D$12,2),IF(Paramètres!D26=3,ROUND((Paramètres!$D$13+Paramètres!$D$8*VLOOKUP($B$10,Foyer,F22+2,FALSE)+Paramètres!$D$9*VLOOKUP($B$10,Residence,F22+2,FALSE)+Paramètres!$D$10*VLOOKUP($B$10,Supplement,F22+2,FALSE)+Paramètres!$D$11*VLOOKUP($B$10,Complement,F22+2,FALSE)+VLOOKUP($B$15,'TPP-QPP'!$A$1:$C$4,3,FALSE)*(IF($B$17="nee",$B$19,100%))+$B$33)*Paramètres!$D$12,2),ROUND(((VLOOKUP($B$10,barèmesactuels,F22+2,FALSE)+$B$32*VLOOKUP($B$10,barèmesactuels,F22+2,FALSE)+Paramètres!$D$8*VLOOKUP($B$10,Foyer,F22+2,FALSE)+Paramètres!$D$9*VLOOKUP($B$10,Residence,F22+2,FALSE)+Paramètres!$D$10*VLOOKUP($B$10,Supplement,F22+2,FALSE)+Paramètres!$D$11*VLOOKUP($B$10,Complement,F22+2,FALSE)+VLOOKUP($B$15,'TPP-QPP'!$A$1:$C$4,3,FALSE)*(IF($B$17="nee",$B$19,100%))+$B$33))*Paramètres!$D$12,2)))))</f>
        <v>3990.97</v>
      </c>
      <c r="H22" s="43">
        <f>IF(Paramètres!$D$6="Full cat 1",(VLOOKUP(Paramètres!$D$16,barèmescible,F22+2,FALSE)+VLOOKUP($B$22,'TPP-QPP'!$A$1:$E$4,5,FALSE)*(IF($B$24="nee",$B$26,100%)))*Paramètres!$D$12,IF(Paramètres!$D$6="Répartition",(($B$41*VLOOKUP(Paramètres!$D$16,barèmescible,F22+2,FALSE))+VLOOKUP($B$22,'TPP-QPP'!$A$1:$E$4,5,FALSE)*(IF($B$24="nee",$B$26,100%)))*Paramètres!$D$12,0))</f>
        <v>4332.68</v>
      </c>
      <c r="I22" s="43">
        <f>IF($B$44="",0,IF(Paramètres!$D$6="Full cat 2",(VLOOKUP(Paramètres!$D$17,barèmescible,$F22+2,FALSE)+VLOOKUP($B$22,'TPP-QPP'!$A$1:$E$4,5,FALSE)*(IF($B$24="nee",$B$26,100%)))*Paramètres!$D$12,IF(Paramètres!$D$6="Répartition",$B$46*VLOOKUP(Paramètres!$D$17,barèmescible,$F22+2,FALSE)*Paramètres!$D$12,0)))</f>
        <v>0</v>
      </c>
      <c r="J22" s="43">
        <f>IF($B$49="",0,IF(Paramètres!$D$6="Full cat 3",(VLOOKUP(Paramètres!$D$18,barèmescible,$F22+2,FALSE)+VLOOKUP($B$22,'TPP-QPP'!$A$1:$E$4,5,FALSE)*(IF($B$24="nee",$B$26,100%)))*Paramètres!$D$12,IF(Paramètres!$D$6="Répartition",$B$51*VLOOKUP(Paramètres!$D$18,barèmescible,$F22+2,FALSE)*Paramètres!$D$12,0)))</f>
        <v>0</v>
      </c>
      <c r="K22" s="43">
        <f>IF(Paramètres!$D$20=1,'Match code-catégorie'!$K$2,IF(Paramètres!$D$21=1,'Match code-catégorie'!$K$3,ROUND(SUM(H22:J22),2)))</f>
        <v>4332.68</v>
      </c>
      <c r="L22" s="29">
        <v>12</v>
      </c>
      <c r="M22" s="43">
        <f>ROUND(((VLOOKUP($B$10,barèmesactuels,F22+2,FALSE)+$B$32*VLOOKUP($B$10,barèmesactuels,F22+2,FALSE)+Paramètres!$D$8*VLOOKUP($B$10,Foyer,F22+2,FALSE)+Paramètres!$D$9*VLOOKUP($B$10,Residence,F22+2,FALSE)+Paramètres!$D$10*VLOOKUP($B$10,Supplement,F22+2,FALSE)+Paramètres!$D$11*VLOOKUP($B$10,Complement,F22+2,FALSE)+VLOOKUP($B$15,'TPP-QPP'!$A$1:$C$4,3,FALSE)*(IF($B$17="nee",$B$19,100%))+$B$33)),2)</f>
        <v>3990.97</v>
      </c>
      <c r="N22" s="43">
        <f>IF(Paramètres!$D$6="Full cat 1",VLOOKUP(Paramètres!$D$16,barèmescible,L22+2,FALSE)+VLOOKUP($B$22,'TPP-QPP'!$A$1:$E$4,5,FALSE)*(IF($B$24="nee",$B$26,100%)),IF(Paramètres!$D$6="Répartition",$B$41*VLOOKUP(Paramètres!$D$16,barèmescible,L22+2,FALSE)+VLOOKUP($B$22,'TPP-QPP'!$A$1:$E$4,5,FALSE)*(IF($B$24="nee",$B$26,100%)),0))</f>
        <v>4332.68</v>
      </c>
      <c r="O22" s="43">
        <f>IF($B$44="",0,IF(Paramètres!$D$6="Full cat 2",VLOOKUP(Paramètres!$D$17,barèmescible,$F22+2,FALSE)+VLOOKUP($B$22,'TPP-QPP'!$A$1:$E$4,5,FALSE)*(IF($B$24="nee",$B$26,100%)),IF(Paramètres!$D$6="Répartition",$B$46*VLOOKUP(Paramètres!$D$17,barèmescible,$F22+2,FALSE),0)))</f>
        <v>0</v>
      </c>
      <c r="P22" s="43">
        <f>IF($B$49="",0,IF(Paramètres!$D$6="Full cat 3",VLOOKUP(Paramètres!$D$18,barèmescible,$F22+2,FALSE)+VLOOKUP($B$22,'TPP-QPP'!$A$1:$E$4,5,FALSE)*(IF($B$24="nee",$B$26,100%)),IF(Paramètres!$D$6="Répartition",$B$51*VLOOKUP(Paramètres!$D$18,barèmescible,$F22+2,FALSE),0)))</f>
        <v>0</v>
      </c>
      <c r="Q22" s="43">
        <f t="shared" si="2"/>
        <v>4332.68</v>
      </c>
      <c r="R22" s="44">
        <f>IF(Paramètres!$D$20=1,'Match code-catégorie'!$K$2,IF(Paramètres!$D$21=1,'Match code-catégorie'!$K$3,ROUND(Q22*12/1976,4)))</f>
        <v>26.311800000000002</v>
      </c>
      <c r="S22" s="72"/>
      <c r="V22" s="45"/>
    </row>
    <row r="23" spans="1:22" x14ac:dyDescent="0.25">
      <c r="A23" s="71" t="s">
        <v>381</v>
      </c>
      <c r="B23" s="70"/>
      <c r="E23" s="95"/>
      <c r="F23" s="29">
        <v>13</v>
      </c>
      <c r="G23" s="43">
        <f>IF(Paramètres!D33=1,'Match code-catégorie'!$K$2,IF(Paramètres!D34=1,'Match code-catégorie'!$K$3,IF(Paramètres!D27=2,ROUND(Paramètres!$D$13*Paramètres!$D$12,2),IF(Paramètres!D27=3,ROUND((Paramètres!$D$13+Paramètres!$D$8*VLOOKUP($B$10,Foyer,F23+2,FALSE)+Paramètres!$D$9*VLOOKUP($B$10,Residence,F23+2,FALSE)+Paramètres!$D$10*VLOOKUP($B$10,Supplement,F23+2,FALSE)+Paramètres!$D$11*VLOOKUP($B$10,Complement,F23+2,FALSE)+VLOOKUP($B$15,'TPP-QPP'!$A$1:$C$4,3,FALSE)*(IF($B$17="nee",$B$19,100%))+$B$33)*Paramètres!$D$12,2),ROUND(((VLOOKUP($B$10,barèmesactuels,F23+2,FALSE)+$B$32*VLOOKUP($B$10,barèmesactuels,F23+2,FALSE)+Paramètres!$D$8*VLOOKUP($B$10,Foyer,F23+2,FALSE)+Paramètres!$D$9*VLOOKUP($B$10,Residence,F23+2,FALSE)+Paramètres!$D$10*VLOOKUP($B$10,Supplement,F23+2,FALSE)+Paramètres!$D$11*VLOOKUP($B$10,Complement,F23+2,FALSE)+VLOOKUP($B$15,'TPP-QPP'!$A$1:$C$4,3,FALSE)*(IF($B$17="nee",$B$19,100%))+$B$33))*Paramètres!$D$12,2)))))</f>
        <v>4086.07</v>
      </c>
      <c r="H23" s="43">
        <f>IF(Paramètres!$D$6="Full cat 1",(VLOOKUP(Paramètres!$D$16,barèmescible,F23+2,FALSE)+VLOOKUP($B$22,'TPP-QPP'!$A$1:$E$4,5,FALSE)*(IF($B$24="nee",$B$26,100%)))*Paramètres!$D$12,IF(Paramètres!$D$6="Répartition",(($B$41*VLOOKUP(Paramètres!$D$16,barèmescible,F23+2,FALSE))+VLOOKUP($B$22,'TPP-QPP'!$A$1:$E$4,5,FALSE)*(IF($B$24="nee",$B$26,100%)))*Paramètres!$D$12,0))</f>
        <v>4393.88</v>
      </c>
      <c r="I23" s="43">
        <f>IF($B$44="",0,IF(Paramètres!$D$6="Full cat 2",(VLOOKUP(Paramètres!$D$17,barèmescible,$F23+2,FALSE)+VLOOKUP($B$22,'TPP-QPP'!$A$1:$E$4,5,FALSE)*(IF($B$24="nee",$B$26,100%)))*Paramètres!$D$12,IF(Paramètres!$D$6="Répartition",$B$46*VLOOKUP(Paramètres!$D$17,barèmescible,$F23+2,FALSE)*Paramètres!$D$12,0)))</f>
        <v>0</v>
      </c>
      <c r="J23" s="43">
        <f>IF($B$49="",0,IF(Paramètres!$D$6="Full cat 3",(VLOOKUP(Paramètres!$D$18,barèmescible,$F23+2,FALSE)+VLOOKUP($B$22,'TPP-QPP'!$A$1:$E$4,5,FALSE)*(IF($B$24="nee",$B$26,100%)))*Paramètres!$D$12,IF(Paramètres!$D$6="Répartition",$B$51*VLOOKUP(Paramètres!$D$18,barèmescible,$F23+2,FALSE)*Paramètres!$D$12,0)))</f>
        <v>0</v>
      </c>
      <c r="K23" s="43">
        <f>IF(Paramètres!$D$20=1,'Match code-catégorie'!$K$2,IF(Paramètres!$D$21=1,'Match code-catégorie'!$K$3,ROUND(SUM(H23:J23),2)))</f>
        <v>4393.88</v>
      </c>
      <c r="L23" s="29">
        <v>13</v>
      </c>
      <c r="M23" s="43">
        <f>ROUND(((VLOOKUP($B$10,barèmesactuels,F23+2,FALSE)+$B$32*VLOOKUP($B$10,barèmesactuels,F23+2,FALSE)+Paramètres!$D$8*VLOOKUP($B$10,Foyer,F23+2,FALSE)+Paramètres!$D$9*VLOOKUP($B$10,Residence,F23+2,FALSE)+Paramètres!$D$10*VLOOKUP($B$10,Supplement,F23+2,FALSE)+Paramètres!$D$11*VLOOKUP($B$10,Complement,F23+2,FALSE)+VLOOKUP($B$15,'TPP-QPP'!$A$1:$C$4,3,FALSE)*(IF($B$17="nee",$B$19,100%))+$B$33)),2)</f>
        <v>4086.07</v>
      </c>
      <c r="N23" s="43">
        <f>IF(Paramètres!$D$6="Full cat 1",VLOOKUP(Paramètres!$D$16,barèmescible,L23+2,FALSE)+VLOOKUP($B$22,'TPP-QPP'!$A$1:$E$4,5,FALSE)*(IF($B$24="nee",$B$26,100%)),IF(Paramètres!$D$6="Répartition",$B$41*VLOOKUP(Paramètres!$D$16,barèmescible,L23+2,FALSE)+VLOOKUP($B$22,'TPP-QPP'!$A$1:$E$4,5,FALSE)*(IF($B$24="nee",$B$26,100%)),0))</f>
        <v>4393.88</v>
      </c>
      <c r="O23" s="43">
        <f>IF($B$44="",0,IF(Paramètres!$D$6="Full cat 2",VLOOKUP(Paramètres!$D$17,barèmescible,$F23+2,FALSE)+VLOOKUP($B$22,'TPP-QPP'!$A$1:$E$4,5,FALSE)*(IF($B$24="nee",$B$26,100%)),IF(Paramètres!$D$6="Répartition",$B$46*VLOOKUP(Paramètres!$D$17,barèmescible,$F23+2,FALSE),0)))</f>
        <v>0</v>
      </c>
      <c r="P23" s="43">
        <f>IF($B$49="",0,IF(Paramètres!$D$6="Full cat 3",VLOOKUP(Paramètres!$D$18,barèmescible,$F23+2,FALSE)+VLOOKUP($B$22,'TPP-QPP'!$A$1:$E$4,5,FALSE)*(IF($B$24="nee",$B$26,100%)),IF(Paramètres!$D$6="Répartition",$B$51*VLOOKUP(Paramètres!$D$18,barèmescible,$F23+2,FALSE),0)))</f>
        <v>0</v>
      </c>
      <c r="Q23" s="43">
        <f t="shared" si="2"/>
        <v>4393.88</v>
      </c>
      <c r="R23" s="44">
        <f>IF(Paramètres!$D$20=1,'Match code-catégorie'!$K$2,IF(Paramètres!$D$21=1,'Match code-catégorie'!$K$3,ROUND(Q23*12/1976,4)))</f>
        <v>26.683499999999999</v>
      </c>
      <c r="S23" s="72"/>
      <c r="V23" s="45"/>
    </row>
    <row r="24" spans="1:22" x14ac:dyDescent="0.25">
      <c r="A24" s="80" t="s">
        <v>374</v>
      </c>
      <c r="B24" s="81" t="s">
        <v>360</v>
      </c>
      <c r="E24" s="95"/>
      <c r="F24" s="29">
        <v>14</v>
      </c>
      <c r="G24" s="43">
        <f>IF(Paramètres!D34=1,'Match code-catégorie'!$K$2,IF(Paramètres!D35=1,'Match code-catégorie'!$K$3,IF(Paramètres!D28=2,ROUND(Paramètres!$D$13*Paramètres!$D$12,2),IF(Paramètres!D28=3,ROUND((Paramètres!$D$13+Paramètres!$D$8*VLOOKUP($B$10,Foyer,F24+2,FALSE)+Paramètres!$D$9*VLOOKUP($B$10,Residence,F24+2,FALSE)+Paramètres!$D$10*VLOOKUP($B$10,Supplement,F24+2,FALSE)+Paramètres!$D$11*VLOOKUP($B$10,Complement,F24+2,FALSE)+VLOOKUP($B$15,'TPP-QPP'!$A$1:$C$4,3,FALSE)*(IF($B$17="nee",$B$19,100%))+$B$33)*Paramètres!$D$12,2),ROUND(((VLOOKUP($B$10,barèmesactuels,F24+2,FALSE)+$B$32*VLOOKUP($B$10,barèmesactuels,F24+2,FALSE)+Paramètres!$D$8*VLOOKUP($B$10,Foyer,F24+2,FALSE)+Paramètres!$D$9*VLOOKUP($B$10,Residence,F24+2,FALSE)+Paramètres!$D$10*VLOOKUP($B$10,Supplement,F24+2,FALSE)+Paramètres!$D$11*VLOOKUP($B$10,Complement,F24+2,FALSE)+VLOOKUP($B$15,'TPP-QPP'!$A$1:$C$4,3,FALSE)*(IF($B$17="nee",$B$19,100%))+$B$33))*Paramètres!$D$12,2)))))</f>
        <v>4086.07</v>
      </c>
      <c r="H24" s="43">
        <f>IF(Paramètres!$D$6="Full cat 1",(VLOOKUP(Paramètres!$D$16,barèmescible,F24+2,FALSE)+VLOOKUP($B$22,'TPP-QPP'!$A$1:$E$4,5,FALSE)*(IF($B$24="nee",$B$26,100%)))*Paramètres!$D$12,IF(Paramètres!$D$6="Répartition",(($B$41*VLOOKUP(Paramètres!$D$16,barèmescible,F24+2,FALSE))+VLOOKUP($B$22,'TPP-QPP'!$A$1:$E$4,5,FALSE)*(IF($B$24="nee",$B$26,100%)))*Paramètres!$D$12,0))</f>
        <v>4451.28</v>
      </c>
      <c r="I24" s="43">
        <f>IF($B$44="",0,IF(Paramètres!$D$6="Full cat 2",(VLOOKUP(Paramètres!$D$17,barèmescible,$F24+2,FALSE)+VLOOKUP($B$22,'TPP-QPP'!$A$1:$E$4,5,FALSE)*(IF($B$24="nee",$B$26,100%)))*Paramètres!$D$12,IF(Paramètres!$D$6="Répartition",$B$46*VLOOKUP(Paramètres!$D$17,barèmescible,$F24+2,FALSE)*Paramètres!$D$12,0)))</f>
        <v>0</v>
      </c>
      <c r="J24" s="43">
        <f>IF($B$49="",0,IF(Paramètres!$D$6="Full cat 3",(VLOOKUP(Paramètres!$D$18,barèmescible,$F24+2,FALSE)+VLOOKUP($B$22,'TPP-QPP'!$A$1:$E$4,5,FALSE)*(IF($B$24="nee",$B$26,100%)))*Paramètres!$D$12,IF(Paramètres!$D$6="Répartition",$B$51*VLOOKUP(Paramètres!$D$18,barèmescible,$F24+2,FALSE)*Paramètres!$D$12,0)))</f>
        <v>0</v>
      </c>
      <c r="K24" s="43">
        <f>IF(Paramètres!$D$20=1,'Match code-catégorie'!$K$2,IF(Paramètres!$D$21=1,'Match code-catégorie'!$K$3,ROUND(SUM(H24:J24),2)))</f>
        <v>4451.28</v>
      </c>
      <c r="L24" s="29">
        <v>14</v>
      </c>
      <c r="M24" s="43">
        <f>ROUND(((VLOOKUP($B$10,barèmesactuels,F24+2,FALSE)+$B$32*VLOOKUP($B$10,barèmesactuels,F24+2,FALSE)+Paramètres!$D$8*VLOOKUP($B$10,Foyer,F24+2,FALSE)+Paramètres!$D$9*VLOOKUP($B$10,Residence,F24+2,FALSE)+Paramètres!$D$10*VLOOKUP($B$10,Supplement,F24+2,FALSE)+Paramètres!$D$11*VLOOKUP($B$10,Complement,F24+2,FALSE)+VLOOKUP($B$15,'TPP-QPP'!$A$1:$C$4,3,FALSE)*(IF($B$17="nee",$B$19,100%))+$B$33)),2)</f>
        <v>4086.07</v>
      </c>
      <c r="N24" s="43">
        <f>IF(Paramètres!$D$6="Full cat 1",VLOOKUP(Paramètres!$D$16,barèmescible,L24+2,FALSE)+VLOOKUP($B$22,'TPP-QPP'!$A$1:$E$4,5,FALSE)*(IF($B$24="nee",$B$26,100%)),IF(Paramètres!$D$6="Répartition",$B$41*VLOOKUP(Paramètres!$D$16,barèmescible,L24+2,FALSE)+VLOOKUP($B$22,'TPP-QPP'!$A$1:$E$4,5,FALSE)*(IF($B$24="nee",$B$26,100%)),0))</f>
        <v>4451.28</v>
      </c>
      <c r="O24" s="43">
        <f>IF($B$44="",0,IF(Paramètres!$D$6="Full cat 2",VLOOKUP(Paramètres!$D$17,barèmescible,$F24+2,FALSE)+VLOOKUP($B$22,'TPP-QPP'!$A$1:$E$4,5,FALSE)*(IF($B$24="nee",$B$26,100%)),IF(Paramètres!$D$6="Répartition",$B$46*VLOOKUP(Paramètres!$D$17,barèmescible,$F24+2,FALSE),0)))</f>
        <v>0</v>
      </c>
      <c r="P24" s="43">
        <f>IF($B$49="",0,IF(Paramètres!$D$6="Full cat 3",VLOOKUP(Paramètres!$D$18,barèmescible,$F24+2,FALSE)+VLOOKUP($B$22,'TPP-QPP'!$A$1:$E$4,5,FALSE)*(IF($B$24="nee",$B$26,100%)),IF(Paramètres!$D$6="Répartition",$B$51*VLOOKUP(Paramètres!$D$18,barèmescible,$F24+2,FALSE),0)))</f>
        <v>0</v>
      </c>
      <c r="Q24" s="43">
        <f t="shared" si="2"/>
        <v>4451.28</v>
      </c>
      <c r="R24" s="44">
        <f>IF(Paramètres!$D$20=1,'Match code-catégorie'!$K$2,IF(Paramètres!$D$21=1,'Match code-catégorie'!$K$3,ROUND(Q24*12/1976,4)))</f>
        <v>27.0321</v>
      </c>
      <c r="S24" s="72"/>
      <c r="V24" s="45"/>
    </row>
    <row r="25" spans="1:22" x14ac:dyDescent="0.25">
      <c r="A25" s="80"/>
      <c r="B25" s="81"/>
      <c r="E25" s="95"/>
      <c r="F25" s="29">
        <v>15</v>
      </c>
      <c r="G25" s="43">
        <f>IF(Paramètres!D35=1,'Match code-catégorie'!$K$2,IF(Paramètres!D36=1,'Match code-catégorie'!$K$3,IF(Paramètres!D29=2,ROUND(Paramètres!$D$13*Paramètres!$D$12,2),IF(Paramètres!D29=3,ROUND((Paramètres!$D$13+Paramètres!$D$8*VLOOKUP($B$10,Foyer,F25+2,FALSE)+Paramètres!$D$9*VLOOKUP($B$10,Residence,F25+2,FALSE)+Paramètres!$D$10*VLOOKUP($B$10,Supplement,F25+2,FALSE)+Paramètres!$D$11*VLOOKUP($B$10,Complement,F25+2,FALSE)+VLOOKUP($B$15,'TPP-QPP'!$A$1:$C$4,3,FALSE)*(IF($B$17="nee",$B$19,100%))+$B$33)*Paramètres!$D$12,2),ROUND(((VLOOKUP($B$10,barèmesactuels,F25+2,FALSE)+$B$32*VLOOKUP($B$10,barèmesactuels,F25+2,FALSE)+Paramètres!$D$8*VLOOKUP($B$10,Foyer,F25+2,FALSE)+Paramètres!$D$9*VLOOKUP($B$10,Residence,F25+2,FALSE)+Paramètres!$D$10*VLOOKUP($B$10,Supplement,F25+2,FALSE)+Paramètres!$D$11*VLOOKUP($B$10,Complement,F25+2,FALSE)+VLOOKUP($B$15,'TPP-QPP'!$A$1:$C$4,3,FALSE)*(IF($B$17="nee",$B$19,100%))+$B$33))*Paramètres!$D$12,2)))))</f>
        <v>4181.17</v>
      </c>
      <c r="H25" s="43">
        <f>IF(Paramètres!$D$6="Full cat 1",(VLOOKUP(Paramètres!$D$16,barèmescible,F25+2,FALSE)+VLOOKUP($B$22,'TPP-QPP'!$A$1:$E$4,5,FALSE)*(IF($B$24="nee",$B$26,100%)))*Paramètres!$D$12,IF(Paramètres!$D$6="Répartition",(($B$41*VLOOKUP(Paramètres!$D$16,barèmescible,F25+2,FALSE))+VLOOKUP($B$22,'TPP-QPP'!$A$1:$E$4,5,FALSE)*(IF($B$24="nee",$B$26,100%)))*Paramètres!$D$12,0))</f>
        <v>4505.09</v>
      </c>
      <c r="I25" s="43">
        <f>IF($B$44="",0,IF(Paramètres!$D$6="Full cat 2",(VLOOKUP(Paramètres!$D$17,barèmescible,$F25+2,FALSE)+VLOOKUP($B$22,'TPP-QPP'!$A$1:$E$4,5,FALSE)*(IF($B$24="nee",$B$26,100%)))*Paramètres!$D$12,IF(Paramètres!$D$6="Répartition",$B$46*VLOOKUP(Paramètres!$D$17,barèmescible,$F25+2,FALSE)*Paramètres!$D$12,0)))</f>
        <v>0</v>
      </c>
      <c r="J25" s="43">
        <f>IF($B$49="",0,IF(Paramètres!$D$6="Full cat 3",(VLOOKUP(Paramètres!$D$18,barèmescible,$F25+2,FALSE)+VLOOKUP($B$22,'TPP-QPP'!$A$1:$E$4,5,FALSE)*(IF($B$24="nee",$B$26,100%)))*Paramètres!$D$12,IF(Paramètres!$D$6="Répartition",$B$51*VLOOKUP(Paramètres!$D$18,barèmescible,$F25+2,FALSE)*Paramètres!$D$12,0)))</f>
        <v>0</v>
      </c>
      <c r="K25" s="43">
        <f>IF(Paramètres!$D$20=1,'Match code-catégorie'!$K$2,IF(Paramètres!$D$21=1,'Match code-catégorie'!$K$3,ROUND(SUM(H25:J25),2)))</f>
        <v>4505.09</v>
      </c>
      <c r="L25" s="29">
        <v>15</v>
      </c>
      <c r="M25" s="43">
        <f>ROUND(((VLOOKUP($B$10,barèmesactuels,F25+2,FALSE)+$B$32*VLOOKUP($B$10,barèmesactuels,F25+2,FALSE)+Paramètres!$D$8*VLOOKUP($B$10,Foyer,F25+2,FALSE)+Paramètres!$D$9*VLOOKUP($B$10,Residence,F25+2,FALSE)+Paramètres!$D$10*VLOOKUP($B$10,Supplement,F25+2,FALSE)+Paramètres!$D$11*VLOOKUP($B$10,Complement,F25+2,FALSE)+VLOOKUP($B$15,'TPP-QPP'!$A$1:$C$4,3,FALSE)*(IF($B$17="nee",$B$19,100%))+$B$33)),2)</f>
        <v>4181.17</v>
      </c>
      <c r="N25" s="43">
        <f>IF(Paramètres!$D$6="Full cat 1",VLOOKUP(Paramètres!$D$16,barèmescible,L25+2,FALSE)+VLOOKUP($B$22,'TPP-QPP'!$A$1:$E$4,5,FALSE)*(IF($B$24="nee",$B$26,100%)),IF(Paramètres!$D$6="Répartition",$B$41*VLOOKUP(Paramètres!$D$16,barèmescible,L25+2,FALSE)+VLOOKUP($B$22,'TPP-QPP'!$A$1:$E$4,5,FALSE)*(IF($B$24="nee",$B$26,100%)),0))</f>
        <v>4505.09</v>
      </c>
      <c r="O25" s="43">
        <f>IF($B$44="",0,IF(Paramètres!$D$6="Full cat 2",VLOOKUP(Paramètres!$D$17,barèmescible,$F25+2,FALSE)+VLOOKUP($B$22,'TPP-QPP'!$A$1:$E$4,5,FALSE)*(IF($B$24="nee",$B$26,100%)),IF(Paramètres!$D$6="Répartition",$B$46*VLOOKUP(Paramètres!$D$17,barèmescible,$F25+2,FALSE),0)))</f>
        <v>0</v>
      </c>
      <c r="P25" s="43">
        <f>IF($B$49="",0,IF(Paramètres!$D$6="Full cat 3",VLOOKUP(Paramètres!$D$18,barèmescible,$F25+2,FALSE)+VLOOKUP($B$22,'TPP-QPP'!$A$1:$E$4,5,FALSE)*(IF($B$24="nee",$B$26,100%)),IF(Paramètres!$D$6="Répartition",$B$51*VLOOKUP(Paramètres!$D$18,barèmescible,$F25+2,FALSE),0)))</f>
        <v>0</v>
      </c>
      <c r="Q25" s="43">
        <f t="shared" si="2"/>
        <v>4505.09</v>
      </c>
      <c r="R25" s="44">
        <f>IF(Paramètres!$D$20=1,'Match code-catégorie'!$K$2,IF(Paramètres!$D$21=1,'Match code-catégorie'!$K$3,ROUND(Q25*12/1976,4)))</f>
        <v>27.358799999999999</v>
      </c>
      <c r="S25" s="72"/>
      <c r="V25" s="45"/>
    </row>
    <row r="26" spans="1:22" x14ac:dyDescent="0.25">
      <c r="A26" s="97" t="s">
        <v>375</v>
      </c>
      <c r="B26" s="96"/>
      <c r="E26" s="95"/>
      <c r="F26" s="29">
        <v>16</v>
      </c>
      <c r="G26" s="43">
        <f>IF(Paramètres!D36=1,'Match code-catégorie'!$K$2,IF(Paramètres!D37=1,'Match code-catégorie'!$K$3,IF(Paramètres!D30=2,ROUND(Paramètres!$D$13*Paramètres!$D$12,2),IF(Paramètres!D30=3,ROUND((Paramètres!$D$13+Paramètres!$D$8*VLOOKUP($B$10,Foyer,F26+2,FALSE)+Paramètres!$D$9*VLOOKUP($B$10,Residence,F26+2,FALSE)+Paramètres!$D$10*VLOOKUP($B$10,Supplement,F26+2,FALSE)+Paramètres!$D$11*VLOOKUP($B$10,Complement,F26+2,FALSE)+VLOOKUP($B$15,'TPP-QPP'!$A$1:$C$4,3,FALSE)*(IF($B$17="nee",$B$19,100%))+$B$33)*Paramètres!$D$12,2),ROUND(((VLOOKUP($B$10,barèmesactuels,F26+2,FALSE)+$B$32*VLOOKUP($B$10,barèmesactuels,F26+2,FALSE)+Paramètres!$D$8*VLOOKUP($B$10,Foyer,F26+2,FALSE)+Paramètres!$D$9*VLOOKUP($B$10,Residence,F26+2,FALSE)+Paramètres!$D$10*VLOOKUP($B$10,Supplement,F26+2,FALSE)+Paramètres!$D$11*VLOOKUP($B$10,Complement,F26+2,FALSE)+VLOOKUP($B$15,'TPP-QPP'!$A$1:$C$4,3,FALSE)*(IF($B$17="nee",$B$19,100%))+$B$33))*Paramètres!$D$12,2)))))</f>
        <v>4508.75</v>
      </c>
      <c r="H26" s="43">
        <f>IF(Paramètres!$D$6="Full cat 1",(VLOOKUP(Paramètres!$D$16,barèmescible,F26+2,FALSE)+VLOOKUP($B$22,'TPP-QPP'!$A$1:$E$4,5,FALSE)*(IF($B$24="nee",$B$26,100%)))*Paramètres!$D$12,IF(Paramètres!$D$6="Répartition",(($B$41*VLOOKUP(Paramètres!$D$16,barèmescible,F26+2,FALSE))+VLOOKUP($B$22,'TPP-QPP'!$A$1:$E$4,5,FALSE)*(IF($B$24="nee",$B$26,100%)))*Paramètres!$D$12,0))</f>
        <v>4561.05</v>
      </c>
      <c r="I26" s="43">
        <f>IF($B$44="",0,IF(Paramètres!$D$6="Full cat 2",(VLOOKUP(Paramètres!$D$17,barèmescible,$F26+2,FALSE)+VLOOKUP($B$22,'TPP-QPP'!$A$1:$E$4,5,FALSE)*(IF($B$24="nee",$B$26,100%)))*Paramètres!$D$12,IF(Paramètres!$D$6="Répartition",$B$46*VLOOKUP(Paramètres!$D$17,barèmescible,$F26+2,FALSE)*Paramètres!$D$12,0)))</f>
        <v>0</v>
      </c>
      <c r="J26" s="43">
        <f>IF($B$49="",0,IF(Paramètres!$D$6="Full cat 3",(VLOOKUP(Paramètres!$D$18,barèmescible,$F26+2,FALSE)+VLOOKUP($B$22,'TPP-QPP'!$A$1:$E$4,5,FALSE)*(IF($B$24="nee",$B$26,100%)))*Paramètres!$D$12,IF(Paramètres!$D$6="Répartition",$B$51*VLOOKUP(Paramètres!$D$18,barèmescible,$F26+2,FALSE)*Paramètres!$D$12,0)))</f>
        <v>0</v>
      </c>
      <c r="K26" s="43">
        <f>IF(Paramètres!$D$20=1,'Match code-catégorie'!$K$2,IF(Paramètres!$D$21=1,'Match code-catégorie'!$K$3,ROUND(SUM(H26:J26),2)))</f>
        <v>4561.05</v>
      </c>
      <c r="L26" s="29">
        <v>16</v>
      </c>
      <c r="M26" s="43">
        <f>ROUND(((VLOOKUP($B$10,barèmesactuels,F26+2,FALSE)+$B$32*VLOOKUP($B$10,barèmesactuels,F26+2,FALSE)+Paramètres!$D$8*VLOOKUP($B$10,Foyer,F26+2,FALSE)+Paramètres!$D$9*VLOOKUP($B$10,Residence,F26+2,FALSE)+Paramètres!$D$10*VLOOKUP($B$10,Supplement,F26+2,FALSE)+Paramètres!$D$11*VLOOKUP($B$10,Complement,F26+2,FALSE)+VLOOKUP($B$15,'TPP-QPP'!$A$1:$C$4,3,FALSE)*(IF($B$17="nee",$B$19,100%))+$B$33)),2)</f>
        <v>4508.75</v>
      </c>
      <c r="N26" s="43">
        <f>IF(Paramètres!$D$6="Full cat 1",VLOOKUP(Paramètres!$D$16,barèmescible,L26+2,FALSE)+VLOOKUP($B$22,'TPP-QPP'!$A$1:$E$4,5,FALSE)*(IF($B$24="nee",$B$26,100%)),IF(Paramètres!$D$6="Répartition",$B$41*VLOOKUP(Paramètres!$D$16,barèmescible,L26+2,FALSE)+VLOOKUP($B$22,'TPP-QPP'!$A$1:$E$4,5,FALSE)*(IF($B$24="nee",$B$26,100%)),0))</f>
        <v>4561.05</v>
      </c>
      <c r="O26" s="43">
        <f>IF($B$44="",0,IF(Paramètres!$D$6="Full cat 2",VLOOKUP(Paramètres!$D$17,barèmescible,$F26+2,FALSE)+VLOOKUP($B$22,'TPP-QPP'!$A$1:$E$4,5,FALSE)*(IF($B$24="nee",$B$26,100%)),IF(Paramètres!$D$6="Répartition",$B$46*VLOOKUP(Paramètres!$D$17,barèmescible,$F26+2,FALSE),0)))</f>
        <v>0</v>
      </c>
      <c r="P26" s="43">
        <f>IF($B$49="",0,IF(Paramètres!$D$6="Full cat 3",VLOOKUP(Paramètres!$D$18,barèmescible,$F26+2,FALSE)+VLOOKUP($B$22,'TPP-QPP'!$A$1:$E$4,5,FALSE)*(IF($B$24="nee",$B$26,100%)),IF(Paramètres!$D$6="Répartition",$B$51*VLOOKUP(Paramètres!$D$18,barèmescible,$F26+2,FALSE),0)))</f>
        <v>0</v>
      </c>
      <c r="Q26" s="43">
        <f t="shared" si="2"/>
        <v>4561.05</v>
      </c>
      <c r="R26" s="44">
        <f>IF(Paramètres!$D$20=1,'Match code-catégorie'!$K$2,IF(Paramètres!$D$21=1,'Match code-catégorie'!$K$3,ROUND(Q26*12/1976,4)))</f>
        <v>27.698699999999999</v>
      </c>
      <c r="S26" s="72"/>
      <c r="V26" s="45"/>
    </row>
    <row r="27" spans="1:22" x14ac:dyDescent="0.25">
      <c r="A27" s="97"/>
      <c r="B27" s="96"/>
      <c r="E27" s="95"/>
      <c r="F27" s="29">
        <v>17</v>
      </c>
      <c r="G27" s="43">
        <f>IF(Paramètres!D37=1,'Match code-catégorie'!$K$2,IF(Paramètres!D38=1,'Match code-catégorie'!$K$3,IF(Paramètres!D31=2,ROUND(Paramètres!$D$13*Paramètres!$D$12,2),IF(Paramètres!D31=3,ROUND((Paramètres!$D$13+Paramètres!$D$8*VLOOKUP($B$10,Foyer,F27+2,FALSE)+Paramètres!$D$9*VLOOKUP($B$10,Residence,F27+2,FALSE)+Paramètres!$D$10*VLOOKUP($B$10,Supplement,F27+2,FALSE)+Paramètres!$D$11*VLOOKUP($B$10,Complement,F27+2,FALSE)+VLOOKUP($B$15,'TPP-QPP'!$A$1:$C$4,3,FALSE)*(IF($B$17="nee",$B$19,100%))+$B$33)*Paramètres!$D$12,2),ROUND(((VLOOKUP($B$10,barèmesactuels,F27+2,FALSE)+$B$32*VLOOKUP($B$10,barèmesactuels,F27+2,FALSE)+Paramètres!$D$8*VLOOKUP($B$10,Foyer,F27+2,FALSE)+Paramètres!$D$9*VLOOKUP($B$10,Residence,F27+2,FALSE)+Paramètres!$D$10*VLOOKUP($B$10,Supplement,F27+2,FALSE)+Paramètres!$D$11*VLOOKUP($B$10,Complement,F27+2,FALSE)+VLOOKUP($B$15,'TPP-QPP'!$A$1:$C$4,3,FALSE)*(IF($B$17="nee",$B$19,100%))+$B$33))*Paramètres!$D$12,2)))))</f>
        <v>4603.8500000000004</v>
      </c>
      <c r="H27" s="43">
        <f>IF(Paramètres!$D$6="Full cat 1",(VLOOKUP(Paramètres!$D$16,barèmescible,F27+2,FALSE)+VLOOKUP($B$22,'TPP-QPP'!$A$1:$E$4,5,FALSE)*(IF($B$24="nee",$B$26,100%)))*Paramètres!$D$12,IF(Paramètres!$D$6="Répartition",(($B$41*VLOOKUP(Paramètres!$D$16,barèmescible,F27+2,FALSE))+VLOOKUP($B$22,'TPP-QPP'!$A$1:$E$4,5,FALSE)*(IF($B$24="nee",$B$26,100%)))*Paramètres!$D$12,0))</f>
        <v>4613.45</v>
      </c>
      <c r="I27" s="43">
        <f>IF($B$44="",0,IF(Paramètres!$D$6="Full cat 2",(VLOOKUP(Paramètres!$D$17,barèmescible,$F27+2,FALSE)+VLOOKUP($B$22,'TPP-QPP'!$A$1:$E$4,5,FALSE)*(IF($B$24="nee",$B$26,100%)))*Paramètres!$D$12,IF(Paramètres!$D$6="Répartition",$B$46*VLOOKUP(Paramètres!$D$17,barèmescible,$F27+2,FALSE)*Paramètres!$D$12,0)))</f>
        <v>0</v>
      </c>
      <c r="J27" s="43">
        <f>IF($B$49="",0,IF(Paramètres!$D$6="Full cat 3",(VLOOKUP(Paramètres!$D$18,barèmescible,$F27+2,FALSE)+VLOOKUP($B$22,'TPP-QPP'!$A$1:$E$4,5,FALSE)*(IF($B$24="nee",$B$26,100%)))*Paramètres!$D$12,IF(Paramètres!$D$6="Répartition",$B$51*VLOOKUP(Paramètres!$D$18,barèmescible,$F27+2,FALSE)*Paramètres!$D$12,0)))</f>
        <v>0</v>
      </c>
      <c r="K27" s="43">
        <f>IF(Paramètres!$D$20=1,'Match code-catégorie'!$K$2,IF(Paramètres!$D$21=1,'Match code-catégorie'!$K$3,ROUND(SUM(H27:J27),2)))</f>
        <v>4613.45</v>
      </c>
      <c r="L27" s="29">
        <v>17</v>
      </c>
      <c r="M27" s="43">
        <f>ROUND(((VLOOKUP($B$10,barèmesactuels,F27+2,FALSE)+$B$32*VLOOKUP($B$10,barèmesactuels,F27+2,FALSE)+Paramètres!$D$8*VLOOKUP($B$10,Foyer,F27+2,FALSE)+Paramètres!$D$9*VLOOKUP($B$10,Residence,F27+2,FALSE)+Paramètres!$D$10*VLOOKUP($B$10,Supplement,F27+2,FALSE)+Paramètres!$D$11*VLOOKUP($B$10,Complement,F27+2,FALSE)+VLOOKUP($B$15,'TPP-QPP'!$A$1:$C$4,3,FALSE)*(IF($B$17="nee",$B$19,100%))+$B$33)),2)</f>
        <v>4603.8500000000004</v>
      </c>
      <c r="N27" s="43">
        <f>IF(Paramètres!$D$6="Full cat 1",VLOOKUP(Paramètres!$D$16,barèmescible,L27+2,FALSE)+VLOOKUP($B$22,'TPP-QPP'!$A$1:$E$4,5,FALSE)*(IF($B$24="nee",$B$26,100%)),IF(Paramètres!$D$6="Répartition",$B$41*VLOOKUP(Paramètres!$D$16,barèmescible,L27+2,FALSE)+VLOOKUP($B$22,'TPP-QPP'!$A$1:$E$4,5,FALSE)*(IF($B$24="nee",$B$26,100%)),0))</f>
        <v>4613.45</v>
      </c>
      <c r="O27" s="43">
        <f>IF($B$44="",0,IF(Paramètres!$D$6="Full cat 2",VLOOKUP(Paramètres!$D$17,barèmescible,$F27+2,FALSE)+VLOOKUP($B$22,'TPP-QPP'!$A$1:$E$4,5,FALSE)*(IF($B$24="nee",$B$26,100%)),IF(Paramètres!$D$6="Répartition",$B$46*VLOOKUP(Paramètres!$D$17,barèmescible,$F27+2,FALSE),0)))</f>
        <v>0</v>
      </c>
      <c r="P27" s="43">
        <f>IF($B$49="",0,IF(Paramètres!$D$6="Full cat 3",VLOOKUP(Paramètres!$D$18,barèmescible,$F27+2,FALSE)+VLOOKUP($B$22,'TPP-QPP'!$A$1:$E$4,5,FALSE)*(IF($B$24="nee",$B$26,100%)),IF(Paramètres!$D$6="Répartition",$B$51*VLOOKUP(Paramètres!$D$18,barèmescible,$F27+2,FALSE),0)))</f>
        <v>0</v>
      </c>
      <c r="Q27" s="43">
        <f t="shared" si="2"/>
        <v>4613.45</v>
      </c>
      <c r="R27" s="44">
        <f>IF(Paramètres!$D$20=1,'Match code-catégorie'!$K$2,IF(Paramètres!$D$21=1,'Match code-catégorie'!$K$3,ROUND(Q27*12/1976,4)))</f>
        <v>28.0169</v>
      </c>
      <c r="S27" s="72"/>
      <c r="V27" s="45"/>
    </row>
    <row r="28" spans="1:22" ht="14.25" customHeight="1" x14ac:dyDescent="0.25">
      <c r="A28" s="97"/>
      <c r="B28" s="96"/>
      <c r="E28" s="95"/>
      <c r="F28" s="29">
        <v>18</v>
      </c>
      <c r="G28" s="43">
        <f>IF(Paramètres!D38=1,'Match code-catégorie'!$K$2,IF(Paramètres!D39=1,'Match code-catégorie'!$K$3,IF(Paramètres!D32=2,ROUND(Paramètres!$D$13*Paramètres!$D$12,2),IF(Paramètres!D32=3,ROUND((Paramètres!$D$13+Paramètres!$D$8*VLOOKUP($B$10,Foyer,F28+2,FALSE)+Paramètres!$D$9*VLOOKUP($B$10,Residence,F28+2,FALSE)+Paramètres!$D$10*VLOOKUP($B$10,Supplement,F28+2,FALSE)+Paramètres!$D$11*VLOOKUP($B$10,Complement,F28+2,FALSE)+VLOOKUP($B$15,'TPP-QPP'!$A$1:$C$4,3,FALSE)*(IF($B$17="nee",$B$19,100%))+$B$33)*Paramètres!$D$12,2),ROUND(((VLOOKUP($B$10,barèmesactuels,F28+2,FALSE)+$B$32*VLOOKUP($B$10,barèmesactuels,F28+2,FALSE)+Paramètres!$D$8*VLOOKUP($B$10,Foyer,F28+2,FALSE)+Paramètres!$D$9*VLOOKUP($B$10,Residence,F28+2,FALSE)+Paramètres!$D$10*VLOOKUP($B$10,Supplement,F28+2,FALSE)+Paramètres!$D$11*VLOOKUP($B$10,Complement,F28+2,FALSE)+VLOOKUP($B$15,'TPP-QPP'!$A$1:$C$4,3,FALSE)*(IF($B$17="nee",$B$19,100%))+$B$33))*Paramètres!$D$12,2)))))</f>
        <v>4603.8500000000004</v>
      </c>
      <c r="H28" s="43">
        <f>IF(Paramètres!$D$6="Full cat 1",(VLOOKUP(Paramètres!$D$16,barèmescible,F28+2,FALSE)+VLOOKUP($B$22,'TPP-QPP'!$A$1:$E$4,5,FALSE)*(IF($B$24="nee",$B$26,100%)))*Paramètres!$D$12,IF(Paramètres!$D$6="Répartition",(($B$41*VLOOKUP(Paramètres!$D$16,barèmescible,F28+2,FALSE))+VLOOKUP($B$22,'TPP-QPP'!$A$1:$E$4,5,FALSE)*(IF($B$24="nee",$B$26,100%)))*Paramètres!$D$12,0))</f>
        <v>4662.49</v>
      </c>
      <c r="I28" s="43">
        <f>IF($B$44="",0,IF(Paramètres!$D$6="Full cat 2",(VLOOKUP(Paramètres!$D$17,barèmescible,$F28+2,FALSE)+VLOOKUP($B$22,'TPP-QPP'!$A$1:$E$4,5,FALSE)*(IF($B$24="nee",$B$26,100%)))*Paramètres!$D$12,IF(Paramètres!$D$6="Répartition",$B$46*VLOOKUP(Paramètres!$D$17,barèmescible,$F28+2,FALSE)*Paramètres!$D$12,0)))</f>
        <v>0</v>
      </c>
      <c r="J28" s="43">
        <f>IF($B$49="",0,IF(Paramètres!$D$6="Full cat 3",(VLOOKUP(Paramètres!$D$18,barèmescible,$F28+2,FALSE)+VLOOKUP($B$22,'TPP-QPP'!$A$1:$E$4,5,FALSE)*(IF($B$24="nee",$B$26,100%)))*Paramètres!$D$12,IF(Paramètres!$D$6="Répartition",$B$51*VLOOKUP(Paramètres!$D$18,barèmescible,$F28+2,FALSE)*Paramètres!$D$12,0)))</f>
        <v>0</v>
      </c>
      <c r="K28" s="43">
        <f>IF(Paramètres!$D$20=1,'Match code-catégorie'!$K$2,IF(Paramètres!$D$21=1,'Match code-catégorie'!$K$3,ROUND(SUM(H28:J28),2)))</f>
        <v>4662.49</v>
      </c>
      <c r="L28" s="29">
        <v>18</v>
      </c>
      <c r="M28" s="43">
        <f>ROUND(((VLOOKUP($B$10,barèmesactuels,F28+2,FALSE)+$B$32*VLOOKUP($B$10,barèmesactuels,F28+2,FALSE)+Paramètres!$D$8*VLOOKUP($B$10,Foyer,F28+2,FALSE)+Paramètres!$D$9*VLOOKUP($B$10,Residence,F28+2,FALSE)+Paramètres!$D$10*VLOOKUP($B$10,Supplement,F28+2,FALSE)+Paramètres!$D$11*VLOOKUP($B$10,Complement,F28+2,FALSE)+VLOOKUP($B$15,'TPP-QPP'!$A$1:$C$4,3,FALSE)*(IF($B$17="nee",$B$19,100%))+$B$33)),2)</f>
        <v>4603.8500000000004</v>
      </c>
      <c r="N28" s="43">
        <f>IF(Paramètres!$D$6="Full cat 1",VLOOKUP(Paramètres!$D$16,barèmescible,L28+2,FALSE)+VLOOKUP($B$22,'TPP-QPP'!$A$1:$E$4,5,FALSE)*(IF($B$24="nee",$B$26,100%)),IF(Paramètres!$D$6="Répartition",$B$41*VLOOKUP(Paramètres!$D$16,barèmescible,L28+2,FALSE)+VLOOKUP($B$22,'TPP-QPP'!$A$1:$E$4,5,FALSE)*(IF($B$24="nee",$B$26,100%)),0))</f>
        <v>4662.49</v>
      </c>
      <c r="O28" s="43">
        <f>IF($B$44="",0,IF(Paramètres!$D$6="Full cat 2",VLOOKUP(Paramètres!$D$17,barèmescible,$F28+2,FALSE)+VLOOKUP($B$22,'TPP-QPP'!$A$1:$E$4,5,FALSE)*(IF($B$24="nee",$B$26,100%)),IF(Paramètres!$D$6="Répartition",$B$46*VLOOKUP(Paramètres!$D$17,barèmescible,$F28+2,FALSE),0)))</f>
        <v>0</v>
      </c>
      <c r="P28" s="43">
        <f>IF($B$49="",0,IF(Paramètres!$D$6="Full cat 3",VLOOKUP(Paramètres!$D$18,barèmescible,$F28+2,FALSE)+VLOOKUP($B$22,'TPP-QPP'!$A$1:$E$4,5,FALSE)*(IF($B$24="nee",$B$26,100%)),IF(Paramètres!$D$6="Répartition",$B$51*VLOOKUP(Paramètres!$D$18,barèmescible,$F28+2,FALSE),0)))</f>
        <v>0</v>
      </c>
      <c r="Q28" s="43">
        <f t="shared" si="2"/>
        <v>4662.49</v>
      </c>
      <c r="R28" s="44">
        <f>IF(Paramètres!$D$20=1,'Match code-catégorie'!$K$2,IF(Paramètres!$D$21=1,'Match code-catégorie'!$K$3,ROUND(Q28*12/1976,4)))</f>
        <v>28.314699999999998</v>
      </c>
      <c r="S28" s="72"/>
      <c r="V28" s="45"/>
    </row>
    <row r="29" spans="1:22" x14ac:dyDescent="0.25">
      <c r="A29" s="48" t="s">
        <v>119</v>
      </c>
      <c r="B29" s="49">
        <v>38</v>
      </c>
      <c r="E29" s="95"/>
      <c r="F29" s="29">
        <v>19</v>
      </c>
      <c r="G29" s="43">
        <f>IF(Paramètres!D39=1,'Match code-catégorie'!$K$2,IF(Paramètres!D40=1,'Match code-catégorie'!$K$3,IF(Paramètres!D33=2,ROUND(Paramètres!$D$13*Paramètres!$D$12,2),IF(Paramètres!D33=3,ROUND((Paramètres!$D$13+Paramètres!$D$8*VLOOKUP($B$10,Foyer,F29+2,FALSE)+Paramètres!$D$9*VLOOKUP($B$10,Residence,F29+2,FALSE)+Paramètres!$D$10*VLOOKUP($B$10,Supplement,F29+2,FALSE)+Paramètres!$D$11*VLOOKUP($B$10,Complement,F29+2,FALSE)+VLOOKUP($B$15,'TPP-QPP'!$A$1:$C$4,3,FALSE)*(IF($B$17="nee",$B$19,100%))+$B$33)*Paramètres!$D$12,2),ROUND(((VLOOKUP($B$10,barèmesactuels,F29+2,FALSE)+$B$32*VLOOKUP($B$10,barèmesactuels,F29+2,FALSE)+Paramètres!$D$8*VLOOKUP($B$10,Foyer,F29+2,FALSE)+Paramètres!$D$9*VLOOKUP($B$10,Residence,F29+2,FALSE)+Paramètres!$D$10*VLOOKUP($B$10,Supplement,F29+2,FALSE)+Paramètres!$D$11*VLOOKUP($B$10,Complement,F29+2,FALSE)+VLOOKUP($B$15,'TPP-QPP'!$A$1:$C$4,3,FALSE)*(IF($B$17="nee",$B$19,100%))+$B$33))*Paramètres!$D$12,2)))))</f>
        <v>4698.95</v>
      </c>
      <c r="H29" s="43">
        <f>IF(Paramètres!$D$6="Full cat 1",(VLOOKUP(Paramètres!$D$16,barèmescible,F29+2,FALSE)+VLOOKUP($B$22,'TPP-QPP'!$A$1:$E$4,5,FALSE)*(IF($B$24="nee",$B$26,100%)))*Paramètres!$D$12,IF(Paramètres!$D$6="Répartition",(($B$41*VLOOKUP(Paramètres!$D$16,barèmescible,F29+2,FALSE))+VLOOKUP($B$22,'TPP-QPP'!$A$1:$E$4,5,FALSE)*(IF($B$24="nee",$B$26,100%)))*Paramètres!$D$12,0))</f>
        <v>4708.32</v>
      </c>
      <c r="I29" s="43">
        <f>IF($B$44="",0,IF(Paramètres!$D$6="Full cat 2",(VLOOKUP(Paramètres!$D$17,barèmescible,$F29+2,FALSE)+VLOOKUP($B$22,'TPP-QPP'!$A$1:$E$4,5,FALSE)*(IF($B$24="nee",$B$26,100%)))*Paramètres!$D$12,IF(Paramètres!$D$6="Répartition",$B$46*VLOOKUP(Paramètres!$D$17,barèmescible,$F29+2,FALSE)*Paramètres!$D$12,0)))</f>
        <v>0</v>
      </c>
      <c r="J29" s="43">
        <f>IF($B$49="",0,IF(Paramètres!$D$6="Full cat 3",(VLOOKUP(Paramètres!$D$18,barèmescible,$F29+2,FALSE)+VLOOKUP($B$22,'TPP-QPP'!$A$1:$E$4,5,FALSE)*(IF($B$24="nee",$B$26,100%)))*Paramètres!$D$12,IF(Paramètres!$D$6="Répartition",$B$51*VLOOKUP(Paramètres!$D$18,barèmescible,$F29+2,FALSE)*Paramètres!$D$12,0)))</f>
        <v>0</v>
      </c>
      <c r="K29" s="43">
        <f>IF(Paramètres!$D$20=1,'Match code-catégorie'!$K$2,IF(Paramètres!$D$21=1,'Match code-catégorie'!$K$3,ROUND(SUM(H29:J29),2)))</f>
        <v>4708.32</v>
      </c>
      <c r="L29" s="29">
        <v>19</v>
      </c>
      <c r="M29" s="43">
        <f>ROUND(((VLOOKUP($B$10,barèmesactuels,F29+2,FALSE)+$B$32*VLOOKUP($B$10,barèmesactuels,F29+2,FALSE)+Paramètres!$D$8*VLOOKUP($B$10,Foyer,F29+2,FALSE)+Paramètres!$D$9*VLOOKUP($B$10,Residence,F29+2,FALSE)+Paramètres!$D$10*VLOOKUP($B$10,Supplement,F29+2,FALSE)+Paramètres!$D$11*VLOOKUP($B$10,Complement,F29+2,FALSE)+VLOOKUP($B$15,'TPP-QPP'!$A$1:$C$4,3,FALSE)*(IF($B$17="nee",$B$19,100%))+$B$33)),2)</f>
        <v>4698.95</v>
      </c>
      <c r="N29" s="43">
        <f>IF(Paramètres!$D$6="Full cat 1",VLOOKUP(Paramètres!$D$16,barèmescible,L29+2,FALSE)+VLOOKUP($B$22,'TPP-QPP'!$A$1:$E$4,5,FALSE)*(IF($B$24="nee",$B$26,100%)),IF(Paramètres!$D$6="Répartition",$B$41*VLOOKUP(Paramètres!$D$16,barèmescible,L29+2,FALSE)+VLOOKUP($B$22,'TPP-QPP'!$A$1:$E$4,5,FALSE)*(IF($B$24="nee",$B$26,100%)),0))</f>
        <v>4708.32</v>
      </c>
      <c r="O29" s="43">
        <f>IF($B$44="",0,IF(Paramètres!$D$6="Full cat 2",VLOOKUP(Paramètres!$D$17,barèmescible,$F29+2,FALSE)+VLOOKUP($B$22,'TPP-QPP'!$A$1:$E$4,5,FALSE)*(IF($B$24="nee",$B$26,100%)),IF(Paramètres!$D$6="Répartition",$B$46*VLOOKUP(Paramètres!$D$17,barèmescible,$F29+2,FALSE),0)))</f>
        <v>0</v>
      </c>
      <c r="P29" s="43">
        <f>IF($B$49="",0,IF(Paramètres!$D$6="Full cat 3",VLOOKUP(Paramètres!$D$18,barèmescible,$F29+2,FALSE)+VLOOKUP($B$22,'TPP-QPP'!$A$1:$E$4,5,FALSE)*(IF($B$24="nee",$B$26,100%)),IF(Paramètres!$D$6="Répartition",$B$51*VLOOKUP(Paramètres!$D$18,barèmescible,$F29+2,FALSE),0)))</f>
        <v>0</v>
      </c>
      <c r="Q29" s="43">
        <f t="shared" si="2"/>
        <v>4708.32</v>
      </c>
      <c r="R29" s="44">
        <f>IF(Paramètres!$D$20=1,'Match code-catégorie'!$K$2,IF(Paramètres!$D$21=1,'Match code-catégorie'!$K$3,ROUND(Q29*12/1976,4)))</f>
        <v>28.593</v>
      </c>
      <c r="S29" s="72"/>
      <c r="V29" s="45"/>
    </row>
    <row r="30" spans="1:22" x14ac:dyDescent="0.25">
      <c r="E30" s="95"/>
      <c r="F30" s="29">
        <v>20</v>
      </c>
      <c r="G30" s="43">
        <f>IF(Paramètres!D40=1,'Match code-catégorie'!$K$2,IF(Paramètres!D41=1,'Match code-catégorie'!$K$3,IF(Paramètres!D34=2,ROUND(Paramètres!$D$13*Paramètres!$D$12,2),IF(Paramètres!D34=3,ROUND((Paramètres!$D$13+Paramètres!$D$8*VLOOKUP($B$10,Foyer,F30+2,FALSE)+Paramètres!$D$9*VLOOKUP($B$10,Residence,F30+2,FALSE)+Paramètres!$D$10*VLOOKUP($B$10,Supplement,F30+2,FALSE)+Paramètres!$D$11*VLOOKUP($B$10,Complement,F30+2,FALSE)+VLOOKUP($B$15,'TPP-QPP'!$A$1:$C$4,3,FALSE)*(IF($B$17="nee",$B$19,100%))+$B$33)*Paramètres!$D$12,2),ROUND(((VLOOKUP($B$10,barèmesactuels,F30+2,FALSE)+$B$32*VLOOKUP($B$10,barèmesactuels,F30+2,FALSE)+Paramètres!$D$8*VLOOKUP($B$10,Foyer,F30+2,FALSE)+Paramètres!$D$9*VLOOKUP($B$10,Residence,F30+2,FALSE)+Paramètres!$D$10*VLOOKUP($B$10,Supplement,F30+2,FALSE)+Paramètres!$D$11*VLOOKUP($B$10,Complement,F30+2,FALSE)+VLOOKUP($B$15,'TPP-QPP'!$A$1:$C$4,3,FALSE)*(IF($B$17="nee",$B$19,100%))+$B$33))*Paramètres!$D$12,2)))))</f>
        <v>4698.95</v>
      </c>
      <c r="H30" s="43">
        <f>IF(Paramètres!$D$6="Full cat 1",(VLOOKUP(Paramètres!$D$16,barèmescible,F30+2,FALSE)+VLOOKUP($B$22,'TPP-QPP'!$A$1:$E$4,5,FALSE)*(IF($B$24="nee",$B$26,100%)))*Paramètres!$D$12,IF(Paramètres!$D$6="Répartition",(($B$41*VLOOKUP(Paramètres!$D$16,barèmescible,F30+2,FALSE))+VLOOKUP($B$22,'TPP-QPP'!$A$1:$E$4,5,FALSE)*(IF($B$24="nee",$B$26,100%)))*Paramètres!$D$12,0))</f>
        <v>4751.1400000000003</v>
      </c>
      <c r="I30" s="43">
        <f>IF($B$44="",0,IF(Paramètres!$D$6="Full cat 2",(VLOOKUP(Paramètres!$D$17,barèmescible,$F30+2,FALSE)+VLOOKUP($B$22,'TPP-QPP'!$A$1:$E$4,5,FALSE)*(IF($B$24="nee",$B$26,100%)))*Paramètres!$D$12,IF(Paramètres!$D$6="Répartition",$B$46*VLOOKUP(Paramètres!$D$17,barèmescible,$F30+2,FALSE)*Paramètres!$D$12,0)))</f>
        <v>0</v>
      </c>
      <c r="J30" s="43">
        <f>IF($B$49="",0,IF(Paramètres!$D$6="Full cat 3",(VLOOKUP(Paramètres!$D$18,barèmescible,$F30+2,FALSE)+VLOOKUP($B$22,'TPP-QPP'!$A$1:$E$4,5,FALSE)*(IF($B$24="nee",$B$26,100%)))*Paramètres!$D$12,IF(Paramètres!$D$6="Répartition",$B$51*VLOOKUP(Paramètres!$D$18,barèmescible,$F30+2,FALSE)*Paramètres!$D$12,0)))</f>
        <v>0</v>
      </c>
      <c r="K30" s="43">
        <f>IF(Paramètres!$D$20=1,'Match code-catégorie'!$K$2,IF(Paramètres!$D$21=1,'Match code-catégorie'!$K$3,ROUND(SUM(H30:J30),2)))</f>
        <v>4751.1400000000003</v>
      </c>
      <c r="L30" s="29">
        <v>20</v>
      </c>
      <c r="M30" s="43">
        <f>ROUND(((VLOOKUP($B$10,barèmesactuels,F30+2,FALSE)+$B$32*VLOOKUP($B$10,barèmesactuels,F30+2,FALSE)+Paramètres!$D$8*VLOOKUP($B$10,Foyer,F30+2,FALSE)+Paramètres!$D$9*VLOOKUP($B$10,Residence,F30+2,FALSE)+Paramètres!$D$10*VLOOKUP($B$10,Supplement,F30+2,FALSE)+Paramètres!$D$11*VLOOKUP($B$10,Complement,F30+2,FALSE)+VLOOKUP($B$15,'TPP-QPP'!$A$1:$C$4,3,FALSE)*(IF($B$17="nee",$B$19,100%))+$B$33)),2)</f>
        <v>4698.95</v>
      </c>
      <c r="N30" s="43">
        <f>IF(Paramètres!$D$6="Full cat 1",VLOOKUP(Paramètres!$D$16,barèmescible,L30+2,FALSE)+VLOOKUP($B$22,'TPP-QPP'!$A$1:$E$4,5,FALSE)*(IF($B$24="nee",$B$26,100%)),IF(Paramètres!$D$6="Répartition",$B$41*VLOOKUP(Paramètres!$D$16,barèmescible,L30+2,FALSE)+VLOOKUP($B$22,'TPP-QPP'!$A$1:$E$4,5,FALSE)*(IF($B$24="nee",$B$26,100%)),0))</f>
        <v>4751.1400000000003</v>
      </c>
      <c r="O30" s="43">
        <f>IF($B$44="",0,IF(Paramètres!$D$6="Full cat 2",VLOOKUP(Paramètres!$D$17,barèmescible,$F30+2,FALSE)+VLOOKUP($B$22,'TPP-QPP'!$A$1:$E$4,5,FALSE)*(IF($B$24="nee",$B$26,100%)),IF(Paramètres!$D$6="Répartition",$B$46*VLOOKUP(Paramètres!$D$17,barèmescible,$F30+2,FALSE),0)))</f>
        <v>0</v>
      </c>
      <c r="P30" s="43">
        <f>IF($B$49="",0,IF(Paramètres!$D$6="Full cat 3",VLOOKUP(Paramètres!$D$18,barèmescible,$F30+2,FALSE)+VLOOKUP($B$22,'TPP-QPP'!$A$1:$E$4,5,FALSE)*(IF($B$24="nee",$B$26,100%)),IF(Paramètres!$D$6="Répartition",$B$51*VLOOKUP(Paramètres!$D$18,barèmescible,$F30+2,FALSE),0)))</f>
        <v>0</v>
      </c>
      <c r="Q30" s="43">
        <f t="shared" si="2"/>
        <v>4751.1400000000003</v>
      </c>
      <c r="R30" s="44">
        <f>IF(Paramètres!$D$20=1,'Match code-catégorie'!$K$2,IF(Paramètres!$D$21=1,'Match code-catégorie'!$K$3,ROUND(Q30*12/1976,4)))</f>
        <v>28.853100000000001</v>
      </c>
      <c r="S30" s="72"/>
      <c r="V30" s="45"/>
    </row>
    <row r="31" spans="1:22" x14ac:dyDescent="0.25">
      <c r="A31" s="58" t="s">
        <v>120</v>
      </c>
      <c r="E31" s="95"/>
      <c r="F31" s="29">
        <v>21</v>
      </c>
      <c r="G31" s="43">
        <f>IF(Paramètres!D41=1,'Match code-catégorie'!$K$2,IF(Paramètres!D42=1,'Match code-catégorie'!$K$3,IF(Paramètres!D35=2,ROUND(Paramètres!$D$13*Paramètres!$D$12,2),IF(Paramètres!D35=3,ROUND((Paramètres!$D$13+Paramètres!$D$8*VLOOKUP($B$10,Foyer,F31+2,FALSE)+Paramètres!$D$9*VLOOKUP($B$10,Residence,F31+2,FALSE)+Paramètres!$D$10*VLOOKUP($B$10,Supplement,F31+2,FALSE)+Paramètres!$D$11*VLOOKUP($B$10,Complement,F31+2,FALSE)+VLOOKUP($B$15,'TPP-QPP'!$A$1:$C$4,3,FALSE)*(IF($B$17="nee",$B$19,100%))+$B$33)*Paramètres!$D$12,2),ROUND(((VLOOKUP($B$10,barèmesactuels,F31+2,FALSE)+$B$32*VLOOKUP($B$10,barèmesactuels,F31+2,FALSE)+Paramètres!$D$8*VLOOKUP($B$10,Foyer,F31+2,FALSE)+Paramètres!$D$9*VLOOKUP($B$10,Residence,F31+2,FALSE)+Paramètres!$D$10*VLOOKUP($B$10,Supplement,F31+2,FALSE)+Paramètres!$D$11*VLOOKUP($B$10,Complement,F31+2,FALSE)+VLOOKUP($B$15,'TPP-QPP'!$A$1:$C$4,3,FALSE)*(IF($B$17="nee",$B$19,100%))+$B$33))*Paramètres!$D$12,2)))))</f>
        <v>4794.0600000000004</v>
      </c>
      <c r="H31" s="43">
        <f>IF(Paramètres!$D$6="Full cat 1",(VLOOKUP(Paramètres!$D$16,barèmescible,F31+2,FALSE)+VLOOKUP($B$22,'TPP-QPP'!$A$1:$E$4,5,FALSE)*(IF($B$24="nee",$B$26,100%)))*Paramètres!$D$12,IF(Paramètres!$D$6="Répartition",(($B$41*VLOOKUP(Paramètres!$D$16,barèmescible,F31+2,FALSE))+VLOOKUP($B$22,'TPP-QPP'!$A$1:$E$4,5,FALSE)*(IF($B$24="nee",$B$26,100%)))*Paramètres!$D$12,0))</f>
        <v>4791.1099999999997</v>
      </c>
      <c r="I31" s="43">
        <f>IF($B$44="",0,IF(Paramètres!$D$6="Full cat 2",(VLOOKUP(Paramètres!$D$17,barèmescible,$F31+2,FALSE)+VLOOKUP($B$22,'TPP-QPP'!$A$1:$E$4,5,FALSE)*(IF($B$24="nee",$B$26,100%)))*Paramètres!$D$12,IF(Paramètres!$D$6="Répartition",$B$46*VLOOKUP(Paramètres!$D$17,barèmescible,$F31+2,FALSE)*Paramètres!$D$12,0)))</f>
        <v>0</v>
      </c>
      <c r="J31" s="43">
        <f>IF($B$49="",0,IF(Paramètres!$D$6="Full cat 3",(VLOOKUP(Paramètres!$D$18,barèmescible,$F31+2,FALSE)+VLOOKUP($B$22,'TPP-QPP'!$A$1:$E$4,5,FALSE)*(IF($B$24="nee",$B$26,100%)))*Paramètres!$D$12,IF(Paramètres!$D$6="Répartition",$B$51*VLOOKUP(Paramètres!$D$18,barèmescible,$F31+2,FALSE)*Paramètres!$D$12,0)))</f>
        <v>0</v>
      </c>
      <c r="K31" s="43">
        <f>IF(Paramètres!$D$20=1,'Match code-catégorie'!$K$2,IF(Paramètres!$D$21=1,'Match code-catégorie'!$K$3,ROUND(SUM(H31:J31),2)))</f>
        <v>4791.1099999999997</v>
      </c>
      <c r="L31" s="29">
        <v>21</v>
      </c>
      <c r="M31" s="43">
        <f>ROUND(((VLOOKUP($B$10,barèmesactuels,F31+2,FALSE)+$B$32*VLOOKUP($B$10,barèmesactuels,F31+2,FALSE)+Paramètres!$D$8*VLOOKUP($B$10,Foyer,F31+2,FALSE)+Paramètres!$D$9*VLOOKUP($B$10,Residence,F31+2,FALSE)+Paramètres!$D$10*VLOOKUP($B$10,Supplement,F31+2,FALSE)+Paramètres!$D$11*VLOOKUP($B$10,Complement,F31+2,FALSE)+VLOOKUP($B$15,'TPP-QPP'!$A$1:$C$4,3,FALSE)*(IF($B$17="nee",$B$19,100%))+$B$33)),2)</f>
        <v>4794.0600000000004</v>
      </c>
      <c r="N31" s="43">
        <f>IF(Paramètres!$D$6="Full cat 1",VLOOKUP(Paramètres!$D$16,barèmescible,L31+2,FALSE)+VLOOKUP($B$22,'TPP-QPP'!$A$1:$E$4,5,FALSE)*(IF($B$24="nee",$B$26,100%)),IF(Paramètres!$D$6="Répartition",$B$41*VLOOKUP(Paramètres!$D$16,barèmescible,L31+2,FALSE)+VLOOKUP($B$22,'TPP-QPP'!$A$1:$E$4,5,FALSE)*(IF($B$24="nee",$B$26,100%)),0))</f>
        <v>4791.1099999999997</v>
      </c>
      <c r="O31" s="43">
        <f>IF($B$44="",0,IF(Paramètres!$D$6="Full cat 2",VLOOKUP(Paramètres!$D$17,barèmescible,$F31+2,FALSE)+VLOOKUP($B$22,'TPP-QPP'!$A$1:$E$4,5,FALSE)*(IF($B$24="nee",$B$26,100%)),IF(Paramètres!$D$6="Répartition",$B$46*VLOOKUP(Paramètres!$D$17,barèmescible,$F31+2,FALSE),0)))</f>
        <v>0</v>
      </c>
      <c r="P31" s="43">
        <f>IF($B$49="",0,IF(Paramètres!$D$6="Full cat 3",VLOOKUP(Paramètres!$D$18,barèmescible,$F31+2,FALSE)+VLOOKUP($B$22,'TPP-QPP'!$A$1:$E$4,5,FALSE)*(IF($B$24="nee",$B$26,100%)),IF(Paramètres!$D$6="Répartition",$B$51*VLOOKUP(Paramètres!$D$18,barèmescible,$F31+2,FALSE),0)))</f>
        <v>0</v>
      </c>
      <c r="Q31" s="43">
        <f t="shared" si="2"/>
        <v>4791.1099999999997</v>
      </c>
      <c r="R31" s="44">
        <f>IF(Paramètres!$D$20=1,'Match code-catégorie'!$K$2,IF(Paramètres!$D$21=1,'Match code-catégorie'!$K$3,ROUND(Q31*12/1976,4)))</f>
        <v>29.095800000000001</v>
      </c>
      <c r="S31" s="72"/>
      <c r="V31" s="45"/>
    </row>
    <row r="32" spans="1:22" x14ac:dyDescent="0.25">
      <c r="A32" s="48" t="s">
        <v>121</v>
      </c>
      <c r="B32" s="62">
        <v>0</v>
      </c>
      <c r="E32" s="95"/>
      <c r="F32" s="29">
        <v>22</v>
      </c>
      <c r="G32" s="43">
        <f>IF(Paramètres!D42=1,'Match code-catégorie'!$K$2,IF(Paramètres!D43=1,'Match code-catégorie'!$K$3,IF(Paramètres!D36=2,ROUND(Paramètres!$D$13*Paramètres!$D$12,2),IF(Paramètres!D36=3,ROUND((Paramètres!$D$13+Paramètres!$D$8*VLOOKUP($B$10,Foyer,F32+2,FALSE)+Paramètres!$D$9*VLOOKUP($B$10,Residence,F32+2,FALSE)+Paramètres!$D$10*VLOOKUP($B$10,Supplement,F32+2,FALSE)+Paramètres!$D$11*VLOOKUP($B$10,Complement,F32+2,FALSE)+VLOOKUP($B$15,'TPP-QPP'!$A$1:$C$4,3,FALSE)*(IF($B$17="nee",$B$19,100%))+$B$33)*Paramètres!$D$12,2),ROUND(((VLOOKUP($B$10,barèmesactuels,F32+2,FALSE)+$B$32*VLOOKUP($B$10,barèmesactuels,F32+2,FALSE)+Paramètres!$D$8*VLOOKUP($B$10,Foyer,F32+2,FALSE)+Paramètres!$D$9*VLOOKUP($B$10,Residence,F32+2,FALSE)+Paramètres!$D$10*VLOOKUP($B$10,Supplement,F32+2,FALSE)+Paramètres!$D$11*VLOOKUP($B$10,Complement,F32+2,FALSE)+VLOOKUP($B$15,'TPP-QPP'!$A$1:$C$4,3,FALSE)*(IF($B$17="nee",$B$19,100%))+$B$33))*Paramètres!$D$12,2)))))</f>
        <v>4794.0600000000004</v>
      </c>
      <c r="H32" s="43">
        <f>IF(Paramètres!$D$6="Full cat 1",(VLOOKUP(Paramètres!$D$16,barèmescible,F32+2,FALSE)+VLOOKUP($B$22,'TPP-QPP'!$A$1:$E$4,5,FALSE)*(IF($B$24="nee",$B$26,100%)))*Paramètres!$D$12,IF(Paramètres!$D$6="Répartition",(($B$41*VLOOKUP(Paramètres!$D$16,barèmescible,F32+2,FALSE))+VLOOKUP($B$22,'TPP-QPP'!$A$1:$E$4,5,FALSE)*(IF($B$24="nee",$B$26,100%)))*Paramètres!$D$12,0))</f>
        <v>4828.3999999999996</v>
      </c>
      <c r="I32" s="43">
        <f>IF($B$44="",0,IF(Paramètres!$D$6="Full cat 2",(VLOOKUP(Paramètres!$D$17,barèmescible,$F32+2,FALSE)+VLOOKUP($B$22,'TPP-QPP'!$A$1:$E$4,5,FALSE)*(IF($B$24="nee",$B$26,100%)))*Paramètres!$D$12,IF(Paramètres!$D$6="Répartition",$B$46*VLOOKUP(Paramètres!$D$17,barèmescible,$F32+2,FALSE)*Paramètres!$D$12,0)))</f>
        <v>0</v>
      </c>
      <c r="J32" s="43">
        <f>IF($B$49="",0,IF(Paramètres!$D$6="Full cat 3",(VLOOKUP(Paramètres!$D$18,barèmescible,$F32+2,FALSE)+VLOOKUP($B$22,'TPP-QPP'!$A$1:$E$4,5,FALSE)*(IF($B$24="nee",$B$26,100%)))*Paramètres!$D$12,IF(Paramètres!$D$6="Répartition",$B$51*VLOOKUP(Paramètres!$D$18,barèmescible,$F32+2,FALSE)*Paramètres!$D$12,0)))</f>
        <v>0</v>
      </c>
      <c r="K32" s="43">
        <f>IF(Paramètres!$D$20=1,'Match code-catégorie'!$K$2,IF(Paramètres!$D$21=1,'Match code-catégorie'!$K$3,ROUND(SUM(H32:J32),2)))</f>
        <v>4828.3999999999996</v>
      </c>
      <c r="L32" s="29">
        <v>22</v>
      </c>
      <c r="M32" s="43">
        <f>ROUND(((VLOOKUP($B$10,barèmesactuels,F32+2,FALSE)+$B$32*VLOOKUP($B$10,barèmesactuels,F32+2,FALSE)+Paramètres!$D$8*VLOOKUP($B$10,Foyer,F32+2,FALSE)+Paramètres!$D$9*VLOOKUP($B$10,Residence,F32+2,FALSE)+Paramètres!$D$10*VLOOKUP($B$10,Supplement,F32+2,FALSE)+Paramètres!$D$11*VLOOKUP($B$10,Complement,F32+2,FALSE)+VLOOKUP($B$15,'TPP-QPP'!$A$1:$C$4,3,FALSE)*(IF($B$17="nee",$B$19,100%))+$B$33)),2)</f>
        <v>4794.0600000000004</v>
      </c>
      <c r="N32" s="43">
        <f>IF(Paramètres!$D$6="Full cat 1",VLOOKUP(Paramètres!$D$16,barèmescible,L32+2,FALSE)+VLOOKUP($B$22,'TPP-QPP'!$A$1:$E$4,5,FALSE)*(IF($B$24="nee",$B$26,100%)),IF(Paramètres!$D$6="Répartition",$B$41*VLOOKUP(Paramètres!$D$16,barèmescible,L32+2,FALSE)+VLOOKUP($B$22,'TPP-QPP'!$A$1:$E$4,5,FALSE)*(IF($B$24="nee",$B$26,100%)),0))</f>
        <v>4828.3999999999996</v>
      </c>
      <c r="O32" s="43">
        <f>IF($B$44="",0,IF(Paramètres!$D$6="Full cat 2",VLOOKUP(Paramètres!$D$17,barèmescible,$F32+2,FALSE)+VLOOKUP($B$22,'TPP-QPP'!$A$1:$E$4,5,FALSE)*(IF($B$24="nee",$B$26,100%)),IF(Paramètres!$D$6="Répartition",$B$46*VLOOKUP(Paramètres!$D$17,barèmescible,$F32+2,FALSE),0)))</f>
        <v>0</v>
      </c>
      <c r="P32" s="43">
        <f>IF($B$49="",0,IF(Paramètres!$D$6="Full cat 3",VLOOKUP(Paramètres!$D$18,barèmescible,$F32+2,FALSE)+VLOOKUP($B$22,'TPP-QPP'!$A$1:$E$4,5,FALSE)*(IF($B$24="nee",$B$26,100%)),IF(Paramètres!$D$6="Répartition",$B$51*VLOOKUP(Paramètres!$D$18,barèmescible,$F32+2,FALSE),0)))</f>
        <v>0</v>
      </c>
      <c r="Q32" s="43">
        <f t="shared" si="2"/>
        <v>4828.3999999999996</v>
      </c>
      <c r="R32" s="44">
        <f>IF(Paramètres!$D$20=1,'Match code-catégorie'!$K$2,IF(Paramètres!$D$21=1,'Match code-catégorie'!$K$3,ROUND(Q32*12/1976,4)))</f>
        <v>29.322299999999998</v>
      </c>
      <c r="S32" s="72"/>
      <c r="V32" s="45"/>
    </row>
    <row r="33" spans="1:22" x14ac:dyDescent="0.25">
      <c r="A33" t="s">
        <v>122</v>
      </c>
      <c r="B33" s="6">
        <v>0</v>
      </c>
      <c r="E33" s="95"/>
      <c r="F33" s="29">
        <v>23</v>
      </c>
      <c r="G33" s="43">
        <f>IF(Paramètres!D43=1,'Match code-catégorie'!$K$2,IF(Paramètres!D44=1,'Match code-catégorie'!$K$3,IF(Paramètres!D37=2,ROUND(Paramètres!$D$13*Paramètres!$D$12,2),IF(Paramètres!D37=3,ROUND((Paramètres!$D$13+Paramètres!$D$8*VLOOKUP($B$10,Foyer,F33+2,FALSE)+Paramètres!$D$9*VLOOKUP($B$10,Residence,F33+2,FALSE)+Paramètres!$D$10*VLOOKUP($B$10,Supplement,F33+2,FALSE)+Paramètres!$D$11*VLOOKUP($B$10,Complement,F33+2,FALSE)+VLOOKUP($B$15,'TPP-QPP'!$A$1:$C$4,3,FALSE)*(IF($B$17="nee",$B$19,100%))+$B$33)*Paramètres!$D$12,2),ROUND(((VLOOKUP($B$10,barèmesactuels,F33+2,FALSE)+$B$32*VLOOKUP($B$10,barèmesactuels,F33+2,FALSE)+Paramètres!$D$8*VLOOKUP($B$10,Foyer,F33+2,FALSE)+Paramètres!$D$9*VLOOKUP($B$10,Residence,F33+2,FALSE)+Paramètres!$D$10*VLOOKUP($B$10,Supplement,F33+2,FALSE)+Paramètres!$D$11*VLOOKUP($B$10,Complement,F33+2,FALSE)+VLOOKUP($B$15,'TPP-QPP'!$A$1:$C$4,3,FALSE)*(IF($B$17="nee",$B$19,100%))+$B$33))*Paramètres!$D$12,2)))))</f>
        <v>4889.16</v>
      </c>
      <c r="H33" s="43">
        <f>IF(Paramètres!$D$6="Full cat 1",(VLOOKUP(Paramètres!$D$16,barèmescible,F33+2,FALSE)+VLOOKUP($B$22,'TPP-QPP'!$A$1:$E$4,5,FALSE)*(IF($B$24="nee",$B$26,100%)))*Paramètres!$D$12,IF(Paramètres!$D$6="Répartition",(($B$41*VLOOKUP(Paramètres!$D$16,barèmescible,F33+2,FALSE))+VLOOKUP($B$22,'TPP-QPP'!$A$1:$E$4,5,FALSE)*(IF($B$24="nee",$B$26,100%)))*Paramètres!$D$12,0))</f>
        <v>4863.1400000000003</v>
      </c>
      <c r="I33" s="43">
        <f>IF($B$44="",0,IF(Paramètres!$D$6="Full cat 2",(VLOOKUP(Paramètres!$D$17,barèmescible,$F33+2,FALSE)+VLOOKUP($B$22,'TPP-QPP'!$A$1:$E$4,5,FALSE)*(IF($B$24="nee",$B$26,100%)))*Paramètres!$D$12,IF(Paramètres!$D$6="Répartition",$B$46*VLOOKUP(Paramètres!$D$17,barèmescible,$F33+2,FALSE)*Paramètres!$D$12,0)))</f>
        <v>0</v>
      </c>
      <c r="J33" s="43">
        <f>IF($B$49="",0,IF(Paramètres!$D$6="Full cat 3",(VLOOKUP(Paramètres!$D$18,barèmescible,$F33+2,FALSE)+VLOOKUP($B$22,'TPP-QPP'!$A$1:$E$4,5,FALSE)*(IF($B$24="nee",$B$26,100%)))*Paramètres!$D$12,IF(Paramètres!$D$6="Répartition",$B$51*VLOOKUP(Paramètres!$D$18,barèmescible,$F33+2,FALSE)*Paramètres!$D$12,0)))</f>
        <v>0</v>
      </c>
      <c r="K33" s="43">
        <f>IF(Paramètres!$D$20=1,'Match code-catégorie'!$K$2,IF(Paramètres!$D$21=1,'Match code-catégorie'!$K$3,ROUND(SUM(H33:J33),2)))</f>
        <v>4863.1400000000003</v>
      </c>
      <c r="L33" s="29">
        <v>23</v>
      </c>
      <c r="M33" s="43">
        <f>ROUND(((VLOOKUP($B$10,barèmesactuels,F33+2,FALSE)+$B$32*VLOOKUP($B$10,barèmesactuels,F33+2,FALSE)+Paramètres!$D$8*VLOOKUP($B$10,Foyer,F33+2,FALSE)+Paramètres!$D$9*VLOOKUP($B$10,Residence,F33+2,FALSE)+Paramètres!$D$10*VLOOKUP($B$10,Supplement,F33+2,FALSE)+Paramètres!$D$11*VLOOKUP($B$10,Complement,F33+2,FALSE)+VLOOKUP($B$15,'TPP-QPP'!$A$1:$C$4,3,FALSE)*(IF($B$17="nee",$B$19,100%))+$B$33)),2)</f>
        <v>4889.16</v>
      </c>
      <c r="N33" s="43">
        <f>IF(Paramètres!$D$6="Full cat 1",VLOOKUP(Paramètres!$D$16,barèmescible,L33+2,FALSE)+VLOOKUP($B$22,'TPP-QPP'!$A$1:$E$4,5,FALSE)*(IF($B$24="nee",$B$26,100%)),IF(Paramètres!$D$6="Répartition",$B$41*VLOOKUP(Paramètres!$D$16,barèmescible,L33+2,FALSE)+VLOOKUP($B$22,'TPP-QPP'!$A$1:$E$4,5,FALSE)*(IF($B$24="nee",$B$26,100%)),0))</f>
        <v>4863.1400000000003</v>
      </c>
      <c r="O33" s="43">
        <f>IF($B$44="",0,IF(Paramètres!$D$6="Full cat 2",VLOOKUP(Paramètres!$D$17,barèmescible,$F33+2,FALSE)+VLOOKUP($B$22,'TPP-QPP'!$A$1:$E$4,5,FALSE)*(IF($B$24="nee",$B$26,100%)),IF(Paramètres!$D$6="Répartition",$B$46*VLOOKUP(Paramètres!$D$17,barèmescible,$F33+2,FALSE),0)))</f>
        <v>0</v>
      </c>
      <c r="P33" s="43">
        <f>IF($B$49="",0,IF(Paramètres!$D$6="Full cat 3",VLOOKUP(Paramètres!$D$18,barèmescible,$F33+2,FALSE)+VLOOKUP($B$22,'TPP-QPP'!$A$1:$E$4,5,FALSE)*(IF($B$24="nee",$B$26,100%)),IF(Paramètres!$D$6="Répartition",$B$51*VLOOKUP(Paramètres!$D$18,barèmescible,$F33+2,FALSE),0)))</f>
        <v>0</v>
      </c>
      <c r="Q33" s="43">
        <f t="shared" si="2"/>
        <v>4863.1400000000003</v>
      </c>
      <c r="R33" s="44">
        <f>IF(Paramètres!$D$20=1,'Match code-catégorie'!$K$2,IF(Paramètres!$D$21=1,'Match code-catégorie'!$K$3,ROUND(Q33*12/1976,4)))</f>
        <v>29.533200000000001</v>
      </c>
      <c r="S33" s="72"/>
      <c r="V33" s="45"/>
    </row>
    <row r="34" spans="1:22" x14ac:dyDescent="0.25">
      <c r="E34" s="95"/>
      <c r="F34" s="29">
        <v>24</v>
      </c>
      <c r="G34" s="43">
        <f>IF(Paramètres!D44=1,'Match code-catégorie'!$K$2,IF(Paramètres!D45=1,'Match code-catégorie'!$K$3,IF(Paramètres!D38=2,ROUND(Paramètres!$D$13*Paramètres!$D$12,2),IF(Paramètres!D38=3,ROUND((Paramètres!$D$13+Paramètres!$D$8*VLOOKUP($B$10,Foyer,F34+2,FALSE)+Paramètres!$D$9*VLOOKUP($B$10,Residence,F34+2,FALSE)+Paramètres!$D$10*VLOOKUP($B$10,Supplement,F34+2,FALSE)+Paramètres!$D$11*VLOOKUP($B$10,Complement,F34+2,FALSE)+VLOOKUP($B$15,'TPP-QPP'!$A$1:$C$4,3,FALSE)*(IF($B$17="nee",$B$19,100%))+$B$33)*Paramètres!$D$12,2),ROUND(((VLOOKUP($B$10,barèmesactuels,F34+2,FALSE)+$B$32*VLOOKUP($B$10,barèmesactuels,F34+2,FALSE)+Paramètres!$D$8*VLOOKUP($B$10,Foyer,F34+2,FALSE)+Paramètres!$D$9*VLOOKUP($B$10,Residence,F34+2,FALSE)+Paramètres!$D$10*VLOOKUP($B$10,Supplement,F34+2,FALSE)+Paramètres!$D$11*VLOOKUP($B$10,Complement,F34+2,FALSE)+VLOOKUP($B$15,'TPP-QPP'!$A$1:$C$4,3,FALSE)*(IF($B$17="nee",$B$19,100%))+$B$33))*Paramètres!$D$12,2)))))</f>
        <v>4889.16</v>
      </c>
      <c r="H34" s="43">
        <f>IF(Paramètres!$D$6="Full cat 1",(VLOOKUP(Paramètres!$D$16,barèmescible,F34+2,FALSE)+VLOOKUP($B$22,'TPP-QPP'!$A$1:$E$4,5,FALSE)*(IF($B$24="nee",$B$26,100%)))*Paramètres!$D$12,IF(Paramètres!$D$6="Répartition",(($B$41*VLOOKUP(Paramètres!$D$16,barèmescible,F34+2,FALSE))+VLOOKUP($B$22,'TPP-QPP'!$A$1:$E$4,5,FALSE)*(IF($B$24="nee",$B$26,100%)))*Paramètres!$D$12,0))</f>
        <v>4895.51</v>
      </c>
      <c r="I34" s="43">
        <f>IF($B$44="",0,IF(Paramètres!$D$6="Full cat 2",(VLOOKUP(Paramètres!$D$17,barèmescible,$F34+2,FALSE)+VLOOKUP($B$22,'TPP-QPP'!$A$1:$E$4,5,FALSE)*(IF($B$24="nee",$B$26,100%)))*Paramètres!$D$12,IF(Paramètres!$D$6="Répartition",$B$46*VLOOKUP(Paramètres!$D$17,barèmescible,$F34+2,FALSE)*Paramètres!$D$12,0)))</f>
        <v>0</v>
      </c>
      <c r="J34" s="43">
        <f>IF($B$49="",0,IF(Paramètres!$D$6="Full cat 3",(VLOOKUP(Paramètres!$D$18,barèmescible,$F34+2,FALSE)+VLOOKUP($B$22,'TPP-QPP'!$A$1:$E$4,5,FALSE)*(IF($B$24="nee",$B$26,100%)))*Paramètres!$D$12,IF(Paramètres!$D$6="Répartition",$B$51*VLOOKUP(Paramètres!$D$18,barèmescible,$F34+2,FALSE)*Paramètres!$D$12,0)))</f>
        <v>0</v>
      </c>
      <c r="K34" s="43">
        <f>IF(Paramètres!$D$20=1,'Match code-catégorie'!$K$2,IF(Paramètres!$D$21=1,'Match code-catégorie'!$K$3,ROUND(SUM(H34:J34),2)))</f>
        <v>4895.51</v>
      </c>
      <c r="L34" s="29">
        <v>24</v>
      </c>
      <c r="M34" s="43">
        <f>ROUND(((VLOOKUP($B$10,barèmesactuels,F34+2,FALSE)+$B$32*VLOOKUP($B$10,barèmesactuels,F34+2,FALSE)+Paramètres!$D$8*VLOOKUP($B$10,Foyer,F34+2,FALSE)+Paramètres!$D$9*VLOOKUP($B$10,Residence,F34+2,FALSE)+Paramètres!$D$10*VLOOKUP($B$10,Supplement,F34+2,FALSE)+Paramètres!$D$11*VLOOKUP($B$10,Complement,F34+2,FALSE)+VLOOKUP($B$15,'TPP-QPP'!$A$1:$C$4,3,FALSE)*(IF($B$17="nee",$B$19,100%))+$B$33)),2)</f>
        <v>4889.16</v>
      </c>
      <c r="N34" s="43">
        <f>IF(Paramètres!$D$6="Full cat 1",VLOOKUP(Paramètres!$D$16,barèmescible,L34+2,FALSE)+VLOOKUP($B$22,'TPP-QPP'!$A$1:$E$4,5,FALSE)*(IF($B$24="nee",$B$26,100%)),IF(Paramètres!$D$6="Répartition",$B$41*VLOOKUP(Paramètres!$D$16,barèmescible,L34+2,FALSE)+VLOOKUP($B$22,'TPP-QPP'!$A$1:$E$4,5,FALSE)*(IF($B$24="nee",$B$26,100%)),0))</f>
        <v>4895.51</v>
      </c>
      <c r="O34" s="43">
        <f>IF($B$44="",0,IF(Paramètres!$D$6="Full cat 2",VLOOKUP(Paramètres!$D$17,barèmescible,$F34+2,FALSE)+VLOOKUP($B$22,'TPP-QPP'!$A$1:$E$4,5,FALSE)*(IF($B$24="nee",$B$26,100%)),IF(Paramètres!$D$6="Répartition",$B$46*VLOOKUP(Paramètres!$D$17,barèmescible,$F34+2,FALSE),0)))</f>
        <v>0</v>
      </c>
      <c r="P34" s="43">
        <f>IF($B$49="",0,IF(Paramètres!$D$6="Full cat 3",VLOOKUP(Paramètres!$D$18,barèmescible,$F34+2,FALSE)+VLOOKUP($B$22,'TPP-QPP'!$A$1:$E$4,5,FALSE)*(IF($B$24="nee",$B$26,100%)),IF(Paramètres!$D$6="Répartition",$B$51*VLOOKUP(Paramètres!$D$18,barèmescible,$F34+2,FALSE),0)))</f>
        <v>0</v>
      </c>
      <c r="Q34" s="43">
        <f t="shared" si="2"/>
        <v>4895.51</v>
      </c>
      <c r="R34" s="44">
        <f>IF(Paramètres!$D$20=1,'Match code-catégorie'!$K$2,IF(Paramètres!$D$21=1,'Match code-catégorie'!$K$3,ROUND(Q34*12/1976,4)))</f>
        <v>29.729800000000001</v>
      </c>
      <c r="S34" s="72"/>
      <c r="V34" s="45"/>
    </row>
    <row r="35" spans="1:22" ht="15" x14ac:dyDescent="0.25">
      <c r="A35" s="41" t="s">
        <v>123</v>
      </c>
      <c r="B35" s="65" t="b">
        <f>OR(COUNTIF(Fonctionsdifreg,B39),COUNTIF(Fonctionsdifreg,B44),COUNTIF(Fonctionsdifreg,B49))</f>
        <v>1</v>
      </c>
      <c r="E35" s="95"/>
      <c r="F35" s="29">
        <v>25</v>
      </c>
      <c r="G35" s="43">
        <f>IF(Paramètres!D45=1,'Match code-catégorie'!$K$2,IF(Paramètres!D46=1,'Match code-catégorie'!$K$3,IF(Paramètres!D39=2,ROUND(Paramètres!$D$13*Paramètres!$D$12,2),IF(Paramètres!D39=3,ROUND((Paramètres!$D$13+Paramètres!$D$8*VLOOKUP($B$10,Foyer,F35+2,FALSE)+Paramètres!$D$9*VLOOKUP($B$10,Residence,F35+2,FALSE)+Paramètres!$D$10*VLOOKUP($B$10,Supplement,F35+2,FALSE)+Paramètres!$D$11*VLOOKUP($B$10,Complement,F35+2,FALSE)+VLOOKUP($B$15,'TPP-QPP'!$A$1:$C$4,3,FALSE)*(IF($B$17="nee",$B$19,100%))+$B$33)*Paramètres!$D$12,2),ROUND(((VLOOKUP($B$10,barèmesactuels,F35+2,FALSE)+$B$32*VLOOKUP($B$10,barèmesactuels,F35+2,FALSE)+Paramètres!$D$8*VLOOKUP($B$10,Foyer,F35+2,FALSE)+Paramètres!$D$9*VLOOKUP($B$10,Residence,F35+2,FALSE)+Paramètres!$D$10*VLOOKUP($B$10,Supplement,F35+2,FALSE)+Paramètres!$D$11*VLOOKUP($B$10,Complement,F35+2,FALSE)+VLOOKUP($B$15,'TPP-QPP'!$A$1:$C$4,3,FALSE)*(IF($B$17="nee",$B$19,100%))+$B$33))*Paramètres!$D$12,2)))))</f>
        <v>4984.26</v>
      </c>
      <c r="H35" s="43">
        <f>IF(Paramètres!$D$6="Full cat 1",(VLOOKUP(Paramètres!$D$16,barèmescible,F35+2,FALSE)+VLOOKUP($B$22,'TPP-QPP'!$A$1:$E$4,5,FALSE)*(IF($B$24="nee",$B$26,100%)))*Paramètres!$D$12,IF(Paramètres!$D$6="Répartition",(($B$41*VLOOKUP(Paramètres!$D$16,barèmescible,F35+2,FALSE))+VLOOKUP($B$22,'TPP-QPP'!$A$1:$E$4,5,FALSE)*(IF($B$24="nee",$B$26,100%)))*Paramètres!$D$12,0))</f>
        <v>4925.67</v>
      </c>
      <c r="I35" s="43">
        <f>IF($B$44="",0,IF(Paramètres!$D$6="Full cat 2",(VLOOKUP(Paramètres!$D$17,barèmescible,$F35+2,FALSE)+VLOOKUP($B$22,'TPP-QPP'!$A$1:$E$4,5,FALSE)*(IF($B$24="nee",$B$26,100%)))*Paramètres!$D$12,IF(Paramètres!$D$6="Répartition",$B$46*VLOOKUP(Paramètres!$D$17,barèmescible,$F35+2,FALSE)*Paramètres!$D$12,0)))</f>
        <v>0</v>
      </c>
      <c r="J35" s="43">
        <f>IF($B$49="",0,IF(Paramètres!$D$6="Full cat 3",(VLOOKUP(Paramètres!$D$18,barèmescible,$F35+2,FALSE)+VLOOKUP($B$22,'TPP-QPP'!$A$1:$E$4,5,FALSE)*(IF($B$24="nee",$B$26,100%)))*Paramètres!$D$12,IF(Paramètres!$D$6="Répartition",$B$51*VLOOKUP(Paramètres!$D$18,barèmescible,$F35+2,FALSE)*Paramètres!$D$12,0)))</f>
        <v>0</v>
      </c>
      <c r="K35" s="43">
        <f>IF(Paramètres!$D$20=1,'Match code-catégorie'!$K$2,IF(Paramètres!$D$21=1,'Match code-catégorie'!$K$3,ROUND(SUM(H35:J35),2)))</f>
        <v>4925.67</v>
      </c>
      <c r="L35" s="29">
        <v>25</v>
      </c>
      <c r="M35" s="43">
        <f>ROUND(((VLOOKUP($B$10,barèmesactuels,F35+2,FALSE)+$B$32*VLOOKUP($B$10,barèmesactuels,F35+2,FALSE)+Paramètres!$D$8*VLOOKUP($B$10,Foyer,F35+2,FALSE)+Paramètres!$D$9*VLOOKUP($B$10,Residence,F35+2,FALSE)+Paramètres!$D$10*VLOOKUP($B$10,Supplement,F35+2,FALSE)+Paramètres!$D$11*VLOOKUP($B$10,Complement,F35+2,FALSE)+VLOOKUP($B$15,'TPP-QPP'!$A$1:$C$4,3,FALSE)*(IF($B$17="nee",$B$19,100%))+$B$33)),2)</f>
        <v>4984.26</v>
      </c>
      <c r="N35" s="43">
        <f>IF(Paramètres!$D$6="Full cat 1",VLOOKUP(Paramètres!$D$16,barèmescible,L35+2,FALSE)+VLOOKUP($B$22,'TPP-QPP'!$A$1:$E$4,5,FALSE)*(IF($B$24="nee",$B$26,100%)),IF(Paramètres!$D$6="Répartition",$B$41*VLOOKUP(Paramètres!$D$16,barèmescible,L35+2,FALSE)+VLOOKUP($B$22,'TPP-QPP'!$A$1:$E$4,5,FALSE)*(IF($B$24="nee",$B$26,100%)),0))</f>
        <v>4925.67</v>
      </c>
      <c r="O35" s="43">
        <f>IF($B$44="",0,IF(Paramètres!$D$6="Full cat 2",VLOOKUP(Paramètres!$D$17,barèmescible,$F35+2,FALSE)+VLOOKUP($B$22,'TPP-QPP'!$A$1:$E$4,5,FALSE)*(IF($B$24="nee",$B$26,100%)),IF(Paramètres!$D$6="Répartition",$B$46*VLOOKUP(Paramètres!$D$17,barèmescible,$F35+2,FALSE),0)))</f>
        <v>0</v>
      </c>
      <c r="P35" s="43">
        <f>IF($B$49="",0,IF(Paramètres!$D$6="Full cat 3",VLOOKUP(Paramètres!$D$18,barèmescible,$F35+2,FALSE)+VLOOKUP($B$22,'TPP-QPP'!$A$1:$E$4,5,FALSE)*(IF($B$24="nee",$B$26,100%)),IF(Paramètres!$D$6="Répartition",$B$51*VLOOKUP(Paramètres!$D$18,barèmescible,$F35+2,FALSE),0)))</f>
        <v>0</v>
      </c>
      <c r="Q35" s="43">
        <f t="shared" si="2"/>
        <v>4925.67</v>
      </c>
      <c r="R35" s="44">
        <f>IF(Paramètres!$D$20=1,'Match code-catégorie'!$K$2,IF(Paramètres!$D$21=1,'Match code-catégorie'!$K$3,ROUND(Q35*12/1976,4)))</f>
        <v>29.913</v>
      </c>
      <c r="S35" s="72"/>
      <c r="V35" s="45"/>
    </row>
    <row r="36" spans="1:22" x14ac:dyDescent="0.25">
      <c r="E36" s="95"/>
      <c r="F36" s="29">
        <v>26</v>
      </c>
      <c r="G36" s="43">
        <f>IF(Paramètres!D46=1,'Match code-catégorie'!$K$2,IF(Paramètres!D47=1,'Match code-catégorie'!$K$3,IF(Paramètres!D40=2,ROUND(Paramètres!$D$13*Paramètres!$D$12,2),IF(Paramètres!D40=3,ROUND((Paramètres!$D$13+Paramètres!$D$8*VLOOKUP($B$10,Foyer,F36+2,FALSE)+Paramètres!$D$9*VLOOKUP($B$10,Residence,F36+2,FALSE)+Paramètres!$D$10*VLOOKUP($B$10,Supplement,F36+2,FALSE)+Paramètres!$D$11*VLOOKUP($B$10,Complement,F36+2,FALSE)+VLOOKUP($B$15,'TPP-QPP'!$A$1:$C$4,3,FALSE)*(IF($B$17="nee",$B$19,100%))+$B$33)*Paramètres!$D$12,2),ROUND(((VLOOKUP($B$10,barèmesactuels,F36+2,FALSE)+$B$32*VLOOKUP($B$10,barèmesactuels,F36+2,FALSE)+Paramètres!$D$8*VLOOKUP($B$10,Foyer,F36+2,FALSE)+Paramètres!$D$9*VLOOKUP($B$10,Residence,F36+2,FALSE)+Paramètres!$D$10*VLOOKUP($B$10,Supplement,F36+2,FALSE)+Paramètres!$D$11*VLOOKUP($B$10,Complement,F36+2,FALSE)+VLOOKUP($B$15,'TPP-QPP'!$A$1:$C$4,3,FALSE)*(IF($B$17="nee",$B$19,100%))+$B$33))*Paramètres!$D$12,2)))))</f>
        <v>4984.26</v>
      </c>
      <c r="H36" s="43">
        <f>IF(Paramètres!$D$6="Full cat 1",(VLOOKUP(Paramètres!$D$16,barèmescible,F36+2,FALSE)+VLOOKUP($B$22,'TPP-QPP'!$A$1:$E$4,5,FALSE)*(IF($B$24="nee",$B$26,100%)))*Paramètres!$D$12,IF(Paramètres!$D$6="Répartition",(($B$41*VLOOKUP(Paramètres!$D$16,barèmescible,F36+2,FALSE))+VLOOKUP($B$22,'TPP-QPP'!$A$1:$E$4,5,FALSE)*(IF($B$24="nee",$B$26,100%)))*Paramètres!$D$12,0))</f>
        <v>4953.7299999999996</v>
      </c>
      <c r="I36" s="43">
        <f>IF($B$44="",0,IF(Paramètres!$D$6="Full cat 2",(VLOOKUP(Paramètres!$D$17,barèmescible,$F36+2,FALSE)+VLOOKUP($B$22,'TPP-QPP'!$A$1:$E$4,5,FALSE)*(IF($B$24="nee",$B$26,100%)))*Paramètres!$D$12,IF(Paramètres!$D$6="Répartition",$B$46*VLOOKUP(Paramètres!$D$17,barèmescible,$F36+2,FALSE)*Paramètres!$D$12,0)))</f>
        <v>0</v>
      </c>
      <c r="J36" s="43">
        <f>IF($B$49="",0,IF(Paramètres!$D$6="Full cat 3",(VLOOKUP(Paramètres!$D$18,barèmescible,$F36+2,FALSE)+VLOOKUP($B$22,'TPP-QPP'!$A$1:$E$4,5,FALSE)*(IF($B$24="nee",$B$26,100%)))*Paramètres!$D$12,IF(Paramètres!$D$6="Répartition",$B$51*VLOOKUP(Paramètres!$D$18,barèmescible,$F36+2,FALSE)*Paramètres!$D$12,0)))</f>
        <v>0</v>
      </c>
      <c r="K36" s="43">
        <f>IF(Paramètres!$D$20=1,'Match code-catégorie'!$K$2,IF(Paramètres!$D$21=1,'Match code-catégorie'!$K$3,ROUND(SUM(H36:J36),2)))</f>
        <v>4953.7299999999996</v>
      </c>
      <c r="L36" s="29">
        <v>26</v>
      </c>
      <c r="M36" s="43">
        <f>ROUND(((VLOOKUP($B$10,barèmesactuels,F36+2,FALSE)+$B$32*VLOOKUP($B$10,barèmesactuels,F36+2,FALSE)+Paramètres!$D$8*VLOOKUP($B$10,Foyer,F36+2,FALSE)+Paramètres!$D$9*VLOOKUP($B$10,Residence,F36+2,FALSE)+Paramètres!$D$10*VLOOKUP($B$10,Supplement,F36+2,FALSE)+Paramètres!$D$11*VLOOKUP($B$10,Complement,F36+2,FALSE)+VLOOKUP($B$15,'TPP-QPP'!$A$1:$C$4,3,FALSE)*(IF($B$17="nee",$B$19,100%))+$B$33)),2)</f>
        <v>4984.26</v>
      </c>
      <c r="N36" s="43">
        <f>IF(Paramètres!$D$6="Full cat 1",VLOOKUP(Paramètres!$D$16,barèmescible,L36+2,FALSE)+VLOOKUP($B$22,'TPP-QPP'!$A$1:$E$4,5,FALSE)*(IF($B$24="nee",$B$26,100%)),IF(Paramètres!$D$6="Répartition",$B$41*VLOOKUP(Paramètres!$D$16,barèmescible,L36+2,FALSE)+VLOOKUP($B$22,'TPP-QPP'!$A$1:$E$4,5,FALSE)*(IF($B$24="nee",$B$26,100%)),0))</f>
        <v>4953.7299999999996</v>
      </c>
      <c r="O36" s="43">
        <f>IF($B$44="",0,IF(Paramètres!$D$6="Full cat 2",VLOOKUP(Paramètres!$D$17,barèmescible,$F36+2,FALSE)+VLOOKUP($B$22,'TPP-QPP'!$A$1:$E$4,5,FALSE)*(IF($B$24="nee",$B$26,100%)),IF(Paramètres!$D$6="Répartition",$B$46*VLOOKUP(Paramètres!$D$17,barèmescible,$F36+2,FALSE),0)))</f>
        <v>0</v>
      </c>
      <c r="P36" s="43">
        <f>IF($B$49="",0,IF(Paramètres!$D$6="Full cat 3",VLOOKUP(Paramètres!$D$18,barèmescible,$F36+2,FALSE)+VLOOKUP($B$22,'TPP-QPP'!$A$1:$E$4,5,FALSE)*(IF($B$24="nee",$B$26,100%)),IF(Paramètres!$D$6="Répartition",$B$51*VLOOKUP(Paramètres!$D$18,barèmescible,$F36+2,FALSE),0)))</f>
        <v>0</v>
      </c>
      <c r="Q36" s="43">
        <f t="shared" si="2"/>
        <v>4953.7299999999996</v>
      </c>
      <c r="R36" s="44">
        <f>IF(Paramètres!$D$20=1,'Match code-catégorie'!$K$2,IF(Paramètres!$D$21=1,'Match code-catégorie'!$K$3,ROUND(Q36*12/1976,4)))</f>
        <v>30.083400000000001</v>
      </c>
      <c r="S36" s="72"/>
      <c r="V36" s="45"/>
    </row>
    <row r="37" spans="1:22" x14ac:dyDescent="0.25">
      <c r="A37" s="56" t="s">
        <v>376</v>
      </c>
      <c r="B37" s="57" t="s">
        <v>137</v>
      </c>
      <c r="E37" s="95"/>
      <c r="F37" s="29">
        <v>27</v>
      </c>
      <c r="G37" s="43">
        <f>IF(Paramètres!D47=1,'Match code-catégorie'!$K$2,IF(Paramètres!D48=1,'Match code-catégorie'!$K$3,IF(Paramètres!D41=2,ROUND(Paramètres!$D$13*Paramètres!$D$12,2),IF(Paramètres!D41=3,ROUND((Paramètres!$D$13+Paramètres!$D$8*VLOOKUP($B$10,Foyer,F37+2,FALSE)+Paramètres!$D$9*VLOOKUP($B$10,Residence,F37+2,FALSE)+Paramètres!$D$10*VLOOKUP($B$10,Supplement,F37+2,FALSE)+Paramètres!$D$11*VLOOKUP($B$10,Complement,F37+2,FALSE)+VLOOKUP($B$15,'TPP-QPP'!$A$1:$C$4,3,FALSE)*(IF($B$17="nee",$B$19,100%))+$B$33)*Paramètres!$D$12,2),ROUND(((VLOOKUP($B$10,barèmesactuels,F37+2,FALSE)+$B$32*VLOOKUP($B$10,barèmesactuels,F37+2,FALSE)+Paramètres!$D$8*VLOOKUP($B$10,Foyer,F37+2,FALSE)+Paramètres!$D$9*VLOOKUP($B$10,Residence,F37+2,FALSE)+Paramètres!$D$10*VLOOKUP($B$10,Supplement,F37+2,FALSE)+Paramètres!$D$11*VLOOKUP($B$10,Complement,F37+2,FALSE)+VLOOKUP($B$15,'TPP-QPP'!$A$1:$C$4,3,FALSE)*(IF($B$17="nee",$B$19,100%))+$B$33))*Paramètres!$D$12,2)))))</f>
        <v>5079.3599999999997</v>
      </c>
      <c r="H37" s="43">
        <f>IF(Paramètres!$D$6="Full cat 1",(VLOOKUP(Paramètres!$D$16,barèmescible,F37+2,FALSE)+VLOOKUP($B$22,'TPP-QPP'!$A$1:$E$4,5,FALSE)*(IF($B$24="nee",$B$26,100%)))*Paramètres!$D$12,IF(Paramètres!$D$6="Répartition",(($B$41*VLOOKUP(Paramètres!$D$16,barèmescible,F37+2,FALSE))+VLOOKUP($B$22,'TPP-QPP'!$A$1:$E$4,5,FALSE)*(IF($B$24="nee",$B$26,100%)))*Paramètres!$D$12,0))</f>
        <v>4979.83</v>
      </c>
      <c r="I37" s="43">
        <f>IF($B$44="",0,IF(Paramètres!$D$6="Full cat 2",(VLOOKUP(Paramètres!$D$17,barèmescible,$F37+2,FALSE)+VLOOKUP($B$22,'TPP-QPP'!$A$1:$E$4,5,FALSE)*(IF($B$24="nee",$B$26,100%)))*Paramètres!$D$12,IF(Paramètres!$D$6="Répartition",$B$46*VLOOKUP(Paramètres!$D$17,barèmescible,$F37+2,FALSE)*Paramètres!$D$12,0)))</f>
        <v>0</v>
      </c>
      <c r="J37" s="43">
        <f>IF($B$49="",0,IF(Paramètres!$D$6="Full cat 3",(VLOOKUP(Paramètres!$D$18,barèmescible,$F37+2,FALSE)+VLOOKUP($B$22,'TPP-QPP'!$A$1:$E$4,5,FALSE)*(IF($B$24="nee",$B$26,100%)))*Paramètres!$D$12,IF(Paramètres!$D$6="Répartition",$B$51*VLOOKUP(Paramètres!$D$18,barèmescible,$F37+2,FALSE)*Paramètres!$D$12,0)))</f>
        <v>0</v>
      </c>
      <c r="K37" s="43">
        <f>IF(Paramètres!$D$20=1,'Match code-catégorie'!$K$2,IF(Paramètres!$D$21=1,'Match code-catégorie'!$K$3,ROUND(SUM(H37:J37),2)))</f>
        <v>4979.83</v>
      </c>
      <c r="L37" s="29">
        <v>27</v>
      </c>
      <c r="M37" s="43">
        <f>ROUND(((VLOOKUP($B$10,barèmesactuels,F37+2,FALSE)+$B$32*VLOOKUP($B$10,barèmesactuels,F37+2,FALSE)+Paramètres!$D$8*VLOOKUP($B$10,Foyer,F37+2,FALSE)+Paramètres!$D$9*VLOOKUP($B$10,Residence,F37+2,FALSE)+Paramètres!$D$10*VLOOKUP($B$10,Supplement,F37+2,FALSE)+Paramètres!$D$11*VLOOKUP($B$10,Complement,F37+2,FALSE)+VLOOKUP($B$15,'TPP-QPP'!$A$1:$C$4,3,FALSE)*(IF($B$17="nee",$B$19,100%))+$B$33)),2)</f>
        <v>5079.3599999999997</v>
      </c>
      <c r="N37" s="43">
        <f>IF(Paramètres!$D$6="Full cat 1",VLOOKUP(Paramètres!$D$16,barèmescible,L37+2,FALSE)+VLOOKUP($B$22,'TPP-QPP'!$A$1:$E$4,5,FALSE)*(IF($B$24="nee",$B$26,100%)),IF(Paramètres!$D$6="Répartition",$B$41*VLOOKUP(Paramètres!$D$16,barèmescible,L37+2,FALSE)+VLOOKUP($B$22,'TPP-QPP'!$A$1:$E$4,5,FALSE)*(IF($B$24="nee",$B$26,100%)),0))</f>
        <v>4979.83</v>
      </c>
      <c r="O37" s="43">
        <f>IF($B$44="",0,IF(Paramètres!$D$6="Full cat 2",VLOOKUP(Paramètres!$D$17,barèmescible,$F37+2,FALSE)+VLOOKUP($B$22,'TPP-QPP'!$A$1:$E$4,5,FALSE)*(IF($B$24="nee",$B$26,100%)),IF(Paramètres!$D$6="Répartition",$B$46*VLOOKUP(Paramètres!$D$17,barèmescible,$F37+2,FALSE),0)))</f>
        <v>0</v>
      </c>
      <c r="P37" s="43">
        <f>IF($B$49="",0,IF(Paramètres!$D$6="Full cat 3",VLOOKUP(Paramètres!$D$18,barèmescible,$F37+2,FALSE)+VLOOKUP($B$22,'TPP-QPP'!$A$1:$E$4,5,FALSE)*(IF($B$24="nee",$B$26,100%)),IF(Paramètres!$D$6="Répartition",$B$51*VLOOKUP(Paramètres!$D$18,barèmescible,$F37+2,FALSE),0)))</f>
        <v>0</v>
      </c>
      <c r="Q37" s="43">
        <f t="shared" si="2"/>
        <v>4979.83</v>
      </c>
      <c r="R37" s="44">
        <f>IF(Paramètres!$D$20=1,'Match code-catégorie'!$K$2,IF(Paramètres!$D$21=1,'Match code-catégorie'!$K$3,ROUND(Q37*12/1976,4)))</f>
        <v>30.241900000000001</v>
      </c>
      <c r="S37" s="72"/>
      <c r="V37" s="45"/>
    </row>
    <row r="38" spans="1:22" x14ac:dyDescent="0.25">
      <c r="E38" s="95"/>
      <c r="F38" s="29">
        <v>28</v>
      </c>
      <c r="G38" s="43">
        <f>IF(Paramètres!D48=1,'Match code-catégorie'!$K$2,IF(Paramètres!D49=1,'Match code-catégorie'!$K$3,IF(Paramètres!D42=2,ROUND(Paramètres!$D$13*Paramètres!$D$12,2),IF(Paramètres!D42=3,ROUND((Paramètres!$D$13+Paramètres!$D$8*VLOOKUP($B$10,Foyer,F38+2,FALSE)+Paramètres!$D$9*VLOOKUP($B$10,Residence,F38+2,FALSE)+Paramètres!$D$10*VLOOKUP($B$10,Supplement,F38+2,FALSE)+Paramètres!$D$11*VLOOKUP($B$10,Complement,F38+2,FALSE)+VLOOKUP($B$15,'TPP-QPP'!$A$1:$C$4,3,FALSE)*(IF($B$17="nee",$B$19,100%))+$B$33)*Paramètres!$D$12,2),ROUND(((VLOOKUP($B$10,barèmesactuels,F38+2,FALSE)+$B$32*VLOOKUP($B$10,barèmesactuels,F38+2,FALSE)+Paramètres!$D$8*VLOOKUP($B$10,Foyer,F38+2,FALSE)+Paramètres!$D$9*VLOOKUP($B$10,Residence,F38+2,FALSE)+Paramètres!$D$10*VLOOKUP($B$10,Supplement,F38+2,FALSE)+Paramètres!$D$11*VLOOKUP($B$10,Complement,F38+2,FALSE)+VLOOKUP($B$15,'TPP-QPP'!$A$1:$C$4,3,FALSE)*(IF($B$17="nee",$B$19,100%))+$B$33))*Paramètres!$D$12,2)))))</f>
        <v>5079.3599999999997</v>
      </c>
      <c r="H38" s="43">
        <f>IF(Paramètres!$D$6="Full cat 1",(VLOOKUP(Paramètres!$D$16,barèmescible,F38+2,FALSE)+VLOOKUP($B$22,'TPP-QPP'!$A$1:$E$4,5,FALSE)*(IF($B$24="nee",$B$26,100%)))*Paramètres!$D$12,IF(Paramètres!$D$6="Répartition",(($B$41*VLOOKUP(Paramètres!$D$16,barèmescible,F38+2,FALSE))+VLOOKUP($B$22,'TPP-QPP'!$A$1:$E$4,5,FALSE)*(IF($B$24="nee",$B$26,100%)))*Paramètres!$D$12,0))</f>
        <v>5004.1000000000004</v>
      </c>
      <c r="I38" s="43">
        <f>IF($B$44="",0,IF(Paramètres!$D$6="Full cat 2",(VLOOKUP(Paramètres!$D$17,barèmescible,$F38+2,FALSE)+VLOOKUP($B$22,'TPP-QPP'!$A$1:$E$4,5,FALSE)*(IF($B$24="nee",$B$26,100%)))*Paramètres!$D$12,IF(Paramètres!$D$6="Répartition",$B$46*VLOOKUP(Paramètres!$D$17,barèmescible,$F38+2,FALSE)*Paramètres!$D$12,0)))</f>
        <v>0</v>
      </c>
      <c r="J38" s="43">
        <f>IF($B$49="",0,IF(Paramètres!$D$6="Full cat 3",(VLOOKUP(Paramètres!$D$18,barèmescible,$F38+2,FALSE)+VLOOKUP($B$22,'TPP-QPP'!$A$1:$E$4,5,FALSE)*(IF($B$24="nee",$B$26,100%)))*Paramètres!$D$12,IF(Paramètres!$D$6="Répartition",$B$51*VLOOKUP(Paramètres!$D$18,barèmescible,$F38+2,FALSE)*Paramètres!$D$12,0)))</f>
        <v>0</v>
      </c>
      <c r="K38" s="43">
        <f>IF(Paramètres!$D$20=1,'Match code-catégorie'!$K$2,IF(Paramètres!$D$21=1,'Match code-catégorie'!$K$3,ROUND(SUM(H38:J38),2)))</f>
        <v>5004.1000000000004</v>
      </c>
      <c r="L38" s="29">
        <v>28</v>
      </c>
      <c r="M38" s="43">
        <f>ROUND(((VLOOKUP($B$10,barèmesactuels,F38+2,FALSE)+$B$32*VLOOKUP($B$10,barèmesactuels,F38+2,FALSE)+Paramètres!$D$8*VLOOKUP($B$10,Foyer,F38+2,FALSE)+Paramètres!$D$9*VLOOKUP($B$10,Residence,F38+2,FALSE)+Paramètres!$D$10*VLOOKUP($B$10,Supplement,F38+2,FALSE)+Paramètres!$D$11*VLOOKUP($B$10,Complement,F38+2,FALSE)+VLOOKUP($B$15,'TPP-QPP'!$A$1:$C$4,3,FALSE)*(IF($B$17="nee",$B$19,100%))+$B$33)),2)</f>
        <v>5079.3599999999997</v>
      </c>
      <c r="N38" s="43">
        <f>IF(Paramètres!$D$6="Full cat 1",VLOOKUP(Paramètres!$D$16,barèmescible,L38+2,FALSE)+VLOOKUP($B$22,'TPP-QPP'!$A$1:$E$4,5,FALSE)*(IF($B$24="nee",$B$26,100%)),IF(Paramètres!$D$6="Répartition",$B$41*VLOOKUP(Paramètres!$D$16,barèmescible,L38+2,FALSE)+VLOOKUP($B$22,'TPP-QPP'!$A$1:$E$4,5,FALSE)*(IF($B$24="nee",$B$26,100%)),0))</f>
        <v>5004.1000000000004</v>
      </c>
      <c r="O38" s="43">
        <f>IF($B$44="",0,IF(Paramètres!$D$6="Full cat 2",VLOOKUP(Paramètres!$D$17,barèmescible,$F38+2,FALSE)+VLOOKUP($B$22,'TPP-QPP'!$A$1:$E$4,5,FALSE)*(IF($B$24="nee",$B$26,100%)),IF(Paramètres!$D$6="Répartition",$B$46*VLOOKUP(Paramètres!$D$17,barèmescible,$F38+2,FALSE),0)))</f>
        <v>0</v>
      </c>
      <c r="P38" s="43">
        <f>IF($B$49="",0,IF(Paramètres!$D$6="Full cat 3",VLOOKUP(Paramètres!$D$18,barèmescible,$F38+2,FALSE)+VLOOKUP($B$22,'TPP-QPP'!$A$1:$E$4,5,FALSE)*(IF($B$24="nee",$B$26,100%)),IF(Paramètres!$D$6="Répartition",$B$51*VLOOKUP(Paramètres!$D$18,barèmescible,$F38+2,FALSE),0)))</f>
        <v>0</v>
      </c>
      <c r="Q38" s="43">
        <f t="shared" si="2"/>
        <v>5004.1000000000004</v>
      </c>
      <c r="R38" s="44">
        <f>IF(Paramètres!$D$20=1,'Match code-catégorie'!$K$2,IF(Paramètres!$D$21=1,'Match code-catégorie'!$K$3,ROUND(Q38*12/1976,4)))</f>
        <v>30.389299999999999</v>
      </c>
      <c r="S38" s="72"/>
      <c r="V38" s="45"/>
    </row>
    <row r="39" spans="1:22" x14ac:dyDescent="0.25">
      <c r="A39" s="58" t="s">
        <v>124</v>
      </c>
      <c r="B39" s="40">
        <v>6170</v>
      </c>
      <c r="E39" s="95"/>
      <c r="F39" s="29">
        <v>29</v>
      </c>
      <c r="G39" s="43">
        <f>IF(Paramètres!D49=1,'Match code-catégorie'!$K$2,IF(Paramètres!D50=1,'Match code-catégorie'!$K$3,IF(Paramètres!D43=2,ROUND(Paramètres!$D$13*Paramètres!$D$12,2),IF(Paramètres!D43=3,ROUND((Paramètres!$D$13+Paramètres!$D$8*VLOOKUP($B$10,Foyer,F39+2,FALSE)+Paramètres!$D$9*VLOOKUP($B$10,Residence,F39+2,FALSE)+Paramètres!$D$10*VLOOKUP($B$10,Supplement,F39+2,FALSE)+Paramètres!$D$11*VLOOKUP($B$10,Complement,F39+2,FALSE)+VLOOKUP($B$15,'TPP-QPP'!$A$1:$C$4,3,FALSE)*(IF($B$17="nee",$B$19,100%))+$B$33)*Paramètres!$D$12,2),ROUND(((VLOOKUP($B$10,barèmesactuels,F39+2,FALSE)+$B$32*VLOOKUP($B$10,barèmesactuels,F39+2,FALSE)+Paramètres!$D$8*VLOOKUP($B$10,Foyer,F39+2,FALSE)+Paramètres!$D$9*VLOOKUP($B$10,Residence,F39+2,FALSE)+Paramètres!$D$10*VLOOKUP($B$10,Supplement,F39+2,FALSE)+Paramètres!$D$11*VLOOKUP($B$10,Complement,F39+2,FALSE)+VLOOKUP($B$15,'TPP-QPP'!$A$1:$C$4,3,FALSE)*(IF($B$17="nee",$B$19,100%))+$B$33))*Paramètres!$D$12,2)))))</f>
        <v>5079.3599999999997</v>
      </c>
      <c r="H39" s="43">
        <f>IF(Paramètres!$D$6="Full cat 1",(VLOOKUP(Paramètres!$D$16,barèmescible,F39+2,FALSE)+VLOOKUP($B$22,'TPP-QPP'!$A$1:$E$4,5,FALSE)*(IF($B$24="nee",$B$26,100%)))*Paramètres!$D$12,IF(Paramètres!$D$6="Répartition",(($B$41*VLOOKUP(Paramètres!$D$16,barèmescible,F39+2,FALSE))+VLOOKUP($B$22,'TPP-QPP'!$A$1:$E$4,5,FALSE)*(IF($B$24="nee",$B$26,100%)))*Paramètres!$D$12,0))</f>
        <v>5026.66</v>
      </c>
      <c r="I39" s="43">
        <f>IF($B$44="",0,IF(Paramètres!$D$6="Full cat 2",(VLOOKUP(Paramètres!$D$17,barèmescible,$F39+2,FALSE)+VLOOKUP($B$22,'TPP-QPP'!$A$1:$E$4,5,FALSE)*(IF($B$24="nee",$B$26,100%)))*Paramètres!$D$12,IF(Paramètres!$D$6="Répartition",$B$46*VLOOKUP(Paramètres!$D$17,barèmescible,$F39+2,FALSE)*Paramètres!$D$12,0)))</f>
        <v>0</v>
      </c>
      <c r="J39" s="43">
        <f>IF($B$49="",0,IF(Paramètres!$D$6="Full cat 3",(VLOOKUP(Paramètres!$D$18,barèmescible,$F39+2,FALSE)+VLOOKUP($B$22,'TPP-QPP'!$A$1:$E$4,5,FALSE)*(IF($B$24="nee",$B$26,100%)))*Paramètres!$D$12,IF(Paramètres!$D$6="Répartition",$B$51*VLOOKUP(Paramètres!$D$18,barèmescible,$F39+2,FALSE)*Paramètres!$D$12,0)))</f>
        <v>0</v>
      </c>
      <c r="K39" s="43">
        <f>IF(Paramètres!$D$20=1,'Match code-catégorie'!$K$2,IF(Paramètres!$D$21=1,'Match code-catégorie'!$K$3,ROUND(SUM(H39:J39),2)))</f>
        <v>5026.66</v>
      </c>
      <c r="L39" s="29">
        <v>29</v>
      </c>
      <c r="M39" s="43">
        <f>ROUND(((VLOOKUP($B$10,barèmesactuels,F39+2,FALSE)+$B$32*VLOOKUP($B$10,barèmesactuels,F39+2,FALSE)+Paramètres!$D$8*VLOOKUP($B$10,Foyer,F39+2,FALSE)+Paramètres!$D$9*VLOOKUP($B$10,Residence,F39+2,FALSE)+Paramètres!$D$10*VLOOKUP($B$10,Supplement,F39+2,FALSE)+Paramètres!$D$11*VLOOKUP($B$10,Complement,F39+2,FALSE)+VLOOKUP($B$15,'TPP-QPP'!$A$1:$C$4,3,FALSE)*(IF($B$17="nee",$B$19,100%))+$B$33)),2)</f>
        <v>5079.3599999999997</v>
      </c>
      <c r="N39" s="43">
        <f>IF(Paramètres!$D$6="Full cat 1",VLOOKUP(Paramètres!$D$16,barèmescible,L39+2,FALSE)+VLOOKUP($B$22,'TPP-QPP'!$A$1:$E$4,5,FALSE)*(IF($B$24="nee",$B$26,100%)),IF(Paramètres!$D$6="Répartition",$B$41*VLOOKUP(Paramètres!$D$16,barèmescible,L39+2,FALSE)+VLOOKUP($B$22,'TPP-QPP'!$A$1:$E$4,5,FALSE)*(IF($B$24="nee",$B$26,100%)),0))</f>
        <v>5026.66</v>
      </c>
      <c r="O39" s="43">
        <f>IF($B$44="",0,IF(Paramètres!$D$6="Full cat 2",VLOOKUP(Paramètres!$D$17,barèmescible,$F39+2,FALSE)+VLOOKUP($B$22,'TPP-QPP'!$A$1:$E$4,5,FALSE)*(IF($B$24="nee",$B$26,100%)),IF(Paramètres!$D$6="Répartition",$B$46*VLOOKUP(Paramètres!$D$17,barèmescible,$F39+2,FALSE),0)))</f>
        <v>0</v>
      </c>
      <c r="P39" s="43">
        <f>IF($B$49="",0,IF(Paramètres!$D$6="Full cat 3",VLOOKUP(Paramètres!$D$18,barèmescible,$F39+2,FALSE)+VLOOKUP($B$22,'TPP-QPP'!$A$1:$E$4,5,FALSE)*(IF($B$24="nee",$B$26,100%)),IF(Paramètres!$D$6="Répartition",$B$51*VLOOKUP(Paramètres!$D$18,barèmescible,$F39+2,FALSE),0)))</f>
        <v>0</v>
      </c>
      <c r="Q39" s="43">
        <f t="shared" si="2"/>
        <v>5026.66</v>
      </c>
      <c r="R39" s="44">
        <f>IF(Paramètres!$D$20=1,'Match code-catégorie'!$K$2,IF(Paramètres!$D$21=1,'Match code-catégorie'!$K$3,ROUND(Q39*12/1976,4)))</f>
        <v>30.526299999999999</v>
      </c>
      <c r="S39" s="72"/>
      <c r="V39" s="45"/>
    </row>
    <row r="40" spans="1:22" x14ac:dyDescent="0.25">
      <c r="A40" s="55" t="str">
        <f>IF(B39="","",IF(B39="Manquant",'Match code-catégorie'!$K$4,VLOOKUP(B39,'Match code-catégorie'!$A$1:$B$223,2,FALSE)))</f>
        <v xml:space="preserve">Verpleegkundige Ziekenhuis </v>
      </c>
      <c r="E40" s="95"/>
      <c r="F40" s="29">
        <v>30</v>
      </c>
      <c r="G40" s="43">
        <f>IF(Paramètres!D50=1,'Match code-catégorie'!$K$2,IF(Paramètres!D51=1,'Match code-catégorie'!$K$3,IF(Paramètres!D44=2,ROUND(Paramètres!$D$13*Paramètres!$D$12,2),IF(Paramètres!D44=3,ROUND((Paramètres!$D$13+Paramètres!$D$8*VLOOKUP($B$10,Foyer,F40+2,FALSE)+Paramètres!$D$9*VLOOKUP($B$10,Residence,F40+2,FALSE)+Paramètres!$D$10*VLOOKUP($B$10,Supplement,F40+2,FALSE)+Paramètres!$D$11*VLOOKUP($B$10,Complement,F40+2,FALSE)+VLOOKUP($B$15,'TPP-QPP'!$A$1:$C$4,3,FALSE)*(IF($B$17="nee",$B$19,100%))+$B$33)*Paramètres!$D$12,2),ROUND(((VLOOKUP($B$10,barèmesactuels,F40+2,FALSE)+$B$32*VLOOKUP($B$10,barèmesactuels,F40+2,FALSE)+Paramètres!$D$8*VLOOKUP($B$10,Foyer,F40+2,FALSE)+Paramètres!$D$9*VLOOKUP($B$10,Residence,F40+2,FALSE)+Paramètres!$D$10*VLOOKUP($B$10,Supplement,F40+2,FALSE)+Paramètres!$D$11*VLOOKUP($B$10,Complement,F40+2,FALSE)+VLOOKUP($B$15,'TPP-QPP'!$A$1:$C$4,3,FALSE)*(IF($B$17="nee",$B$19,100%))+$B$33))*Paramètres!$D$12,2)))))</f>
        <v>5079.3599999999997</v>
      </c>
      <c r="H40" s="43">
        <f>IF(Paramètres!$D$6="Full cat 1",(VLOOKUP(Paramètres!$D$16,barèmescible,F40+2,FALSE)+VLOOKUP($B$22,'TPP-QPP'!$A$1:$E$4,5,FALSE)*(IF($B$24="nee",$B$26,100%)))*Paramètres!$D$12,IF(Paramètres!$D$6="Répartition",(($B$41*VLOOKUP(Paramètres!$D$16,barèmescible,F40+2,FALSE))+VLOOKUP($B$22,'TPP-QPP'!$A$1:$E$4,5,FALSE)*(IF($B$24="nee",$B$26,100%)))*Paramètres!$D$12,0))</f>
        <v>5047.62</v>
      </c>
      <c r="I40" s="43">
        <f>IF($B$44="",0,IF(Paramètres!$D$6="Full cat 2",(VLOOKUP(Paramètres!$D$17,barèmescible,$F40+2,FALSE)+VLOOKUP($B$22,'TPP-QPP'!$A$1:$E$4,5,FALSE)*(IF($B$24="nee",$B$26,100%)))*Paramètres!$D$12,IF(Paramètres!$D$6="Répartition",$B$46*VLOOKUP(Paramètres!$D$17,barèmescible,$F40+2,FALSE)*Paramètres!$D$12,0)))</f>
        <v>0</v>
      </c>
      <c r="J40" s="43">
        <f>IF($B$49="",0,IF(Paramètres!$D$6="Full cat 3",(VLOOKUP(Paramètres!$D$18,barèmescible,$F40+2,FALSE)+VLOOKUP($B$22,'TPP-QPP'!$A$1:$E$4,5,FALSE)*(IF($B$24="nee",$B$26,100%)))*Paramètres!$D$12,IF(Paramètres!$D$6="Répartition",$B$51*VLOOKUP(Paramètres!$D$18,barèmescible,$F40+2,FALSE)*Paramètres!$D$12,0)))</f>
        <v>0</v>
      </c>
      <c r="K40" s="43">
        <f>IF(Paramètres!$D$20=1,'Match code-catégorie'!$K$2,IF(Paramètres!$D$21=1,'Match code-catégorie'!$K$3,ROUND(SUM(H40:J40),2)))</f>
        <v>5047.62</v>
      </c>
      <c r="L40" s="29">
        <v>30</v>
      </c>
      <c r="M40" s="43">
        <f>ROUND(((VLOOKUP($B$10,barèmesactuels,F40+2,FALSE)+$B$32*VLOOKUP($B$10,barèmesactuels,F40+2,FALSE)+Paramètres!$D$8*VLOOKUP($B$10,Foyer,F40+2,FALSE)+Paramètres!$D$9*VLOOKUP($B$10,Residence,F40+2,FALSE)+Paramètres!$D$10*VLOOKUP($B$10,Supplement,F40+2,FALSE)+Paramètres!$D$11*VLOOKUP($B$10,Complement,F40+2,FALSE)+VLOOKUP($B$15,'TPP-QPP'!$A$1:$C$4,3,FALSE)*(IF($B$17="nee",$B$19,100%))+$B$33)),2)</f>
        <v>5079.3599999999997</v>
      </c>
      <c r="N40" s="43">
        <f>IF(Paramètres!$D$6="Full cat 1",VLOOKUP(Paramètres!$D$16,barèmescible,L40+2,FALSE)+VLOOKUP($B$22,'TPP-QPP'!$A$1:$E$4,5,FALSE)*(IF($B$24="nee",$B$26,100%)),IF(Paramètres!$D$6="Répartition",$B$41*VLOOKUP(Paramètres!$D$16,barèmescible,L40+2,FALSE)+VLOOKUP($B$22,'TPP-QPP'!$A$1:$E$4,5,FALSE)*(IF($B$24="nee",$B$26,100%)),0))</f>
        <v>5047.62</v>
      </c>
      <c r="O40" s="43">
        <f>IF($B$44="",0,IF(Paramètres!$D$6="Full cat 2",VLOOKUP(Paramètres!$D$17,barèmescible,$F40+2,FALSE)+VLOOKUP($B$22,'TPP-QPP'!$A$1:$E$4,5,FALSE)*(IF($B$24="nee",$B$26,100%)),IF(Paramètres!$D$6="Répartition",$B$46*VLOOKUP(Paramètres!$D$17,barèmescible,$F40+2,FALSE),0)))</f>
        <v>0</v>
      </c>
      <c r="P40" s="43">
        <f>IF($B$49="",0,IF(Paramètres!$D$6="Full cat 3",VLOOKUP(Paramètres!$D$18,barèmescible,$F40+2,FALSE)+VLOOKUP($B$22,'TPP-QPP'!$A$1:$E$4,5,FALSE)*(IF($B$24="nee",$B$26,100%)),IF(Paramètres!$D$6="Répartition",$B$51*VLOOKUP(Paramètres!$D$18,barèmescible,$F40+2,FALSE),0)))</f>
        <v>0</v>
      </c>
      <c r="Q40" s="43">
        <f t="shared" si="2"/>
        <v>5047.62</v>
      </c>
      <c r="R40" s="44">
        <f>IF(Paramètres!$D$20=1,'Match code-catégorie'!$K$2,IF(Paramètres!$D$21=1,'Match code-catégorie'!$K$3,ROUND(Q40*12/1976,4)))</f>
        <v>30.653600000000001</v>
      </c>
      <c r="S40" s="72"/>
      <c r="V40" s="45"/>
    </row>
    <row r="41" spans="1:22" x14ac:dyDescent="0.25">
      <c r="A41" t="s">
        <v>125</v>
      </c>
      <c r="B41" s="30">
        <v>1</v>
      </c>
      <c r="E41" s="95"/>
      <c r="F41" s="29">
        <v>31</v>
      </c>
      <c r="G41" s="43">
        <f>IF(Paramètres!D51=1,'Match code-catégorie'!$K$2,IF(Paramètres!D52=1,'Match code-catégorie'!$K$3,IF(Paramètres!D45=2,ROUND(Paramètres!$D$13*Paramètres!$D$12,2),IF(Paramètres!D45=3,ROUND((Paramètres!$D$13+Paramètres!$D$8*VLOOKUP($B$10,Foyer,F41+2,FALSE)+Paramètres!$D$9*VLOOKUP($B$10,Residence,F41+2,FALSE)+Paramètres!$D$10*VLOOKUP($B$10,Supplement,F41+2,FALSE)+Paramètres!$D$11*VLOOKUP($B$10,Complement,F41+2,FALSE)+VLOOKUP($B$15,'TPP-QPP'!$A$1:$C$4,3,FALSE)*(IF($B$17="nee",$B$19,100%))+$B$33)*Paramètres!$D$12,2),ROUND(((VLOOKUP($B$10,barèmesactuels,F41+2,FALSE)+$B$32*VLOOKUP($B$10,barèmesactuels,F41+2,FALSE)+Paramètres!$D$8*VLOOKUP($B$10,Foyer,F41+2,FALSE)+Paramètres!$D$9*VLOOKUP($B$10,Residence,F41+2,FALSE)+Paramètres!$D$10*VLOOKUP($B$10,Supplement,F41+2,FALSE)+Paramètres!$D$11*VLOOKUP($B$10,Complement,F41+2,FALSE)+VLOOKUP($B$15,'TPP-QPP'!$A$1:$C$4,3,FALSE)*(IF($B$17="nee",$B$19,100%))+$B$33))*Paramètres!$D$12,2)))))</f>
        <v>5079.3599999999997</v>
      </c>
      <c r="H41" s="43">
        <f>IF(Paramètres!$D$6="Full cat 1",(VLOOKUP(Paramètres!$D$16,barèmescible,F41+2,FALSE)+VLOOKUP($B$22,'TPP-QPP'!$A$1:$E$4,5,FALSE)*(IF($B$24="nee",$B$26,100%)))*Paramètres!$D$12,IF(Paramètres!$D$6="Répartition",(($B$41*VLOOKUP(Paramètres!$D$16,barèmescible,F41+2,FALSE))+VLOOKUP($B$22,'TPP-QPP'!$A$1:$E$4,5,FALSE)*(IF($B$24="nee",$B$26,100%)))*Paramètres!$D$12,0))</f>
        <v>5067.09</v>
      </c>
      <c r="I41" s="43">
        <f>IF($B$44="",0,IF(Paramètres!$D$6="Full cat 2",(VLOOKUP(Paramètres!$D$17,barèmescible,$F41+2,FALSE)+VLOOKUP($B$22,'TPP-QPP'!$A$1:$E$4,5,FALSE)*(IF($B$24="nee",$B$26,100%)))*Paramètres!$D$12,IF(Paramètres!$D$6="Répartition",$B$46*VLOOKUP(Paramètres!$D$17,barèmescible,$F41+2,FALSE)*Paramètres!$D$12,0)))</f>
        <v>0</v>
      </c>
      <c r="J41" s="43">
        <f>IF($B$49="",0,IF(Paramètres!$D$6="Full cat 3",(VLOOKUP(Paramètres!$D$18,barèmescible,$F41+2,FALSE)+VLOOKUP($B$22,'TPP-QPP'!$A$1:$E$4,5,FALSE)*(IF($B$24="nee",$B$26,100%)))*Paramètres!$D$12,IF(Paramètres!$D$6="Répartition",$B$51*VLOOKUP(Paramètres!$D$18,barèmescible,$F41+2,FALSE)*Paramètres!$D$12,0)))</f>
        <v>0</v>
      </c>
      <c r="K41" s="43">
        <f>IF(Paramètres!$D$20=1,'Match code-catégorie'!$K$2,IF(Paramètres!$D$21=1,'Match code-catégorie'!$K$3,ROUND(SUM(H41:J41),2)))</f>
        <v>5067.09</v>
      </c>
      <c r="L41" s="29">
        <v>31</v>
      </c>
      <c r="M41" s="43">
        <f>ROUND(((VLOOKUP($B$10,barèmesactuels,F41+2,FALSE)+$B$32*VLOOKUP($B$10,barèmesactuels,F41+2,FALSE)+Paramètres!$D$8*VLOOKUP($B$10,Foyer,F41+2,FALSE)+Paramètres!$D$9*VLOOKUP($B$10,Residence,F41+2,FALSE)+Paramètres!$D$10*VLOOKUP($B$10,Supplement,F41+2,FALSE)+Paramètres!$D$11*VLOOKUP($B$10,Complement,F41+2,FALSE)+VLOOKUP($B$15,'TPP-QPP'!$A$1:$C$4,3,FALSE)*(IF($B$17="nee",$B$19,100%))+$B$33)),2)</f>
        <v>5079.3599999999997</v>
      </c>
      <c r="N41" s="43">
        <f>IF(Paramètres!$D$6="Full cat 1",VLOOKUP(Paramètres!$D$16,barèmescible,L41+2,FALSE)+VLOOKUP($B$22,'TPP-QPP'!$A$1:$E$4,5,FALSE)*(IF($B$24="nee",$B$26,100%)),IF(Paramètres!$D$6="Répartition",$B$41*VLOOKUP(Paramètres!$D$16,barèmescible,L41+2,FALSE)+VLOOKUP($B$22,'TPP-QPP'!$A$1:$E$4,5,FALSE)*(IF($B$24="nee",$B$26,100%)),0))</f>
        <v>5067.09</v>
      </c>
      <c r="O41" s="43">
        <f>IF($B$44="",0,IF(Paramètres!$D$6="Full cat 2",VLOOKUP(Paramètres!$D$17,barèmescible,$F41+2,FALSE)+VLOOKUP($B$22,'TPP-QPP'!$A$1:$E$4,5,FALSE)*(IF($B$24="nee",$B$26,100%)),IF(Paramètres!$D$6="Répartition",$B$46*VLOOKUP(Paramètres!$D$17,barèmescible,$F41+2,FALSE),0)))</f>
        <v>0</v>
      </c>
      <c r="P41" s="43">
        <f>IF($B$49="",0,IF(Paramètres!$D$6="Full cat 3",VLOOKUP(Paramètres!$D$18,barèmescible,$F41+2,FALSE)+VLOOKUP($B$22,'TPP-QPP'!$A$1:$E$4,5,FALSE)*(IF($B$24="nee",$B$26,100%)),IF(Paramètres!$D$6="Répartition",$B$51*VLOOKUP(Paramètres!$D$18,barèmescible,$F41+2,FALSE),0)))</f>
        <v>0</v>
      </c>
      <c r="Q41" s="43">
        <f t="shared" si="2"/>
        <v>5067.09</v>
      </c>
      <c r="R41" s="44">
        <f>IF(Paramètres!$D$20=1,'Match code-catégorie'!$K$2,IF(Paramètres!$D$21=1,'Match code-catégorie'!$K$3,ROUND(Q41*12/1976,4)))</f>
        <v>30.771799999999999</v>
      </c>
      <c r="S41" s="72"/>
      <c r="V41" s="45"/>
    </row>
    <row r="42" spans="1:22" x14ac:dyDescent="0.25">
      <c r="A42" s="1" t="s">
        <v>379</v>
      </c>
      <c r="B42" s="40"/>
      <c r="E42" s="95"/>
      <c r="F42" s="29">
        <v>32</v>
      </c>
      <c r="G42" s="43">
        <f>IF(Paramètres!D52=1,'Match code-catégorie'!$K$2,IF(Paramètres!D53=1,'Match code-catégorie'!$K$3,IF(Paramètres!D46=2,ROUND(Paramètres!$D$13*Paramètres!$D$12,2),IF(Paramètres!D46=3,ROUND((Paramètres!$D$13+Paramètres!$D$8*VLOOKUP($B$10,Foyer,F42+2,FALSE)+Paramètres!$D$9*VLOOKUP($B$10,Residence,F42+2,FALSE)+Paramètres!$D$10*VLOOKUP($B$10,Supplement,F42+2,FALSE)+Paramètres!$D$11*VLOOKUP($B$10,Complement,F42+2,FALSE)+VLOOKUP($B$15,'TPP-QPP'!$A$1:$C$4,3,FALSE)*(IF($B$17="nee",$B$19,100%))+$B$33)*Paramètres!$D$12,2),ROUND(((VLOOKUP($B$10,barèmesactuels,F42+2,FALSE)+$B$32*VLOOKUP($B$10,barèmesactuels,F42+2,FALSE)+Paramètres!$D$8*VLOOKUP($B$10,Foyer,F42+2,FALSE)+Paramètres!$D$9*VLOOKUP($B$10,Residence,F42+2,FALSE)+Paramètres!$D$10*VLOOKUP($B$10,Supplement,F42+2,FALSE)+Paramètres!$D$11*VLOOKUP($B$10,Complement,F42+2,FALSE)+VLOOKUP($B$15,'TPP-QPP'!$A$1:$C$4,3,FALSE)*(IF($B$17="nee",$B$19,100%))+$B$33))*Paramètres!$D$12,2)))))</f>
        <v>5079.3599999999997</v>
      </c>
      <c r="H42" s="43">
        <f>IF(Paramètres!$D$6="Full cat 1",(VLOOKUP(Paramètres!$D$16,barèmescible,F42+2,FALSE)+VLOOKUP($B$22,'TPP-QPP'!$A$1:$E$4,5,FALSE)*(IF($B$24="nee",$B$26,100%)))*Paramètres!$D$12,IF(Paramètres!$D$6="Répartition",(($B$41*VLOOKUP(Paramètres!$D$16,barèmescible,F42+2,FALSE))+VLOOKUP($B$22,'TPP-QPP'!$A$1:$E$4,5,FALSE)*(IF($B$24="nee",$B$26,100%)))*Paramètres!$D$12,0))</f>
        <v>5085.17</v>
      </c>
      <c r="I42" s="43">
        <f>IF($B$44="",0,IF(Paramètres!$D$6="Full cat 2",(VLOOKUP(Paramètres!$D$17,barèmescible,$F42+2,FALSE)+VLOOKUP($B$22,'TPP-QPP'!$A$1:$E$4,5,FALSE)*(IF($B$24="nee",$B$26,100%)))*Paramètres!$D$12,IF(Paramètres!$D$6="Répartition",$B$46*VLOOKUP(Paramètres!$D$17,barèmescible,$F42+2,FALSE)*Paramètres!$D$12,0)))</f>
        <v>0</v>
      </c>
      <c r="J42" s="43">
        <f>IF($B$49="",0,IF(Paramètres!$D$6="Full cat 3",(VLOOKUP(Paramètres!$D$18,barèmescible,$F42+2,FALSE)+VLOOKUP($B$22,'TPP-QPP'!$A$1:$E$4,5,FALSE)*(IF($B$24="nee",$B$26,100%)))*Paramètres!$D$12,IF(Paramètres!$D$6="Répartition",$B$51*VLOOKUP(Paramètres!$D$18,barèmescible,$F42+2,FALSE)*Paramètres!$D$12,0)))</f>
        <v>0</v>
      </c>
      <c r="K42" s="43">
        <f>IF(Paramètres!$D$20=1,'Match code-catégorie'!$K$2,IF(Paramètres!$D$21=1,'Match code-catégorie'!$K$3,ROUND(SUM(H42:J42),2)))</f>
        <v>5085.17</v>
      </c>
      <c r="L42" s="29">
        <v>32</v>
      </c>
      <c r="M42" s="43">
        <f>ROUND(((VLOOKUP($B$10,barèmesactuels,F42+2,FALSE)+$B$32*VLOOKUP($B$10,barèmesactuels,F42+2,FALSE)+Paramètres!$D$8*VLOOKUP($B$10,Foyer,F42+2,FALSE)+Paramètres!$D$9*VLOOKUP($B$10,Residence,F42+2,FALSE)+Paramètres!$D$10*VLOOKUP($B$10,Supplement,F42+2,FALSE)+Paramètres!$D$11*VLOOKUP($B$10,Complement,F42+2,FALSE)+VLOOKUP($B$15,'TPP-QPP'!$A$1:$C$4,3,FALSE)*(IF($B$17="nee",$B$19,100%))+$B$33)),2)</f>
        <v>5079.3599999999997</v>
      </c>
      <c r="N42" s="43">
        <f>IF(Paramètres!$D$6="Full cat 1",VLOOKUP(Paramètres!$D$16,barèmescible,L42+2,FALSE)+VLOOKUP($B$22,'TPP-QPP'!$A$1:$E$4,5,FALSE)*(IF($B$24="nee",$B$26,100%)),IF(Paramètres!$D$6="Répartition",$B$41*VLOOKUP(Paramètres!$D$16,barèmescible,L42+2,FALSE)+VLOOKUP($B$22,'TPP-QPP'!$A$1:$E$4,5,FALSE)*(IF($B$24="nee",$B$26,100%)),0))</f>
        <v>5085.17</v>
      </c>
      <c r="O42" s="43">
        <f>IF($B$44="",0,IF(Paramètres!$D$6="Full cat 2",VLOOKUP(Paramètres!$D$17,barèmescible,$F42+2,FALSE)+VLOOKUP($B$22,'TPP-QPP'!$A$1:$E$4,5,FALSE)*(IF($B$24="nee",$B$26,100%)),IF(Paramètres!$D$6="Répartition",$B$46*VLOOKUP(Paramètres!$D$17,barèmescible,$F42+2,FALSE),0)))</f>
        <v>0</v>
      </c>
      <c r="P42" s="43">
        <f>IF($B$49="",0,IF(Paramètres!$D$6="Full cat 3",VLOOKUP(Paramètres!$D$18,barèmescible,$F42+2,FALSE)+VLOOKUP($B$22,'TPP-QPP'!$A$1:$E$4,5,FALSE)*(IF($B$24="nee",$B$26,100%)),IF(Paramètres!$D$6="Répartition",$B$51*VLOOKUP(Paramètres!$D$18,barèmescible,$F42+2,FALSE),0)))</f>
        <v>0</v>
      </c>
      <c r="Q42" s="43">
        <f t="shared" si="2"/>
        <v>5085.17</v>
      </c>
      <c r="R42" s="44">
        <f>IF(Paramètres!$D$20=1,'Match code-catégorie'!$K$2,IF(Paramètres!$D$21=1,'Match code-catégorie'!$K$3,ROUND(Q42*12/1976,4)))</f>
        <v>30.881599999999999</v>
      </c>
      <c r="S42" s="72"/>
      <c r="V42" s="45"/>
    </row>
    <row r="43" spans="1:22" x14ac:dyDescent="0.25">
      <c r="E43" s="95"/>
      <c r="F43" s="29">
        <v>33</v>
      </c>
      <c r="G43" s="43">
        <f>IF(Paramètres!D53=1,'Match code-catégorie'!$K$2,IF(Paramètres!D54=1,'Match code-catégorie'!$K$3,IF(Paramètres!D47=2,ROUND(Paramètres!$D$13*Paramètres!$D$12,2),IF(Paramètres!D47=3,ROUND((Paramètres!$D$13+Paramètres!$D$8*VLOOKUP($B$10,Foyer,F43+2,FALSE)+Paramètres!$D$9*VLOOKUP($B$10,Residence,F43+2,FALSE)+Paramètres!$D$10*VLOOKUP($B$10,Supplement,F43+2,FALSE)+Paramètres!$D$11*VLOOKUP($B$10,Complement,F43+2,FALSE)+VLOOKUP($B$15,'TPP-QPP'!$A$1:$C$4,3,FALSE)*(IF($B$17="nee",$B$19,100%))+$B$33)*Paramètres!$D$12,2),ROUND(((VLOOKUP($B$10,barèmesactuels,F43+2,FALSE)+$B$32*VLOOKUP($B$10,barèmesactuels,F43+2,FALSE)+Paramètres!$D$8*VLOOKUP($B$10,Foyer,F43+2,FALSE)+Paramètres!$D$9*VLOOKUP($B$10,Residence,F43+2,FALSE)+Paramètres!$D$10*VLOOKUP($B$10,Supplement,F43+2,FALSE)+Paramètres!$D$11*VLOOKUP($B$10,Complement,F43+2,FALSE)+VLOOKUP($B$15,'TPP-QPP'!$A$1:$C$4,3,FALSE)*(IF($B$17="nee",$B$19,100%))+$B$33))*Paramètres!$D$12,2)))))</f>
        <v>5079.3599999999997</v>
      </c>
      <c r="H43" s="43">
        <f>IF(Paramètres!$D$6="Full cat 1",(VLOOKUP(Paramètres!$D$16,barèmescible,F43+2,FALSE)+VLOOKUP($B$22,'TPP-QPP'!$A$1:$E$4,5,FALSE)*(IF($B$24="nee",$B$26,100%)))*Paramètres!$D$12,IF(Paramètres!$D$6="Répartition",(($B$41*VLOOKUP(Paramètres!$D$16,barèmescible,F43+2,FALSE))+VLOOKUP($B$22,'TPP-QPP'!$A$1:$E$4,5,FALSE)*(IF($B$24="nee",$B$26,100%)))*Paramètres!$D$12,0))</f>
        <v>5101.96</v>
      </c>
      <c r="I43" s="43">
        <f>IF($B$44="",0,IF(Paramètres!$D$6="Full cat 2",(VLOOKUP(Paramètres!$D$17,barèmescible,$F43+2,FALSE)+VLOOKUP($B$22,'TPP-QPP'!$A$1:$E$4,5,FALSE)*(IF($B$24="nee",$B$26,100%)))*Paramètres!$D$12,IF(Paramètres!$D$6="Répartition",$B$46*VLOOKUP(Paramètres!$D$17,barèmescible,$F43+2,FALSE)*Paramètres!$D$12,0)))</f>
        <v>0</v>
      </c>
      <c r="J43" s="43">
        <f>IF($B$49="",0,IF(Paramètres!$D$6="Full cat 3",(VLOOKUP(Paramètres!$D$18,barèmescible,$F43+2,FALSE)+VLOOKUP($B$22,'TPP-QPP'!$A$1:$E$4,5,FALSE)*(IF($B$24="nee",$B$26,100%)))*Paramètres!$D$12,IF(Paramètres!$D$6="Répartition",$B$51*VLOOKUP(Paramètres!$D$18,barèmescible,$F43+2,FALSE)*Paramètres!$D$12,0)))</f>
        <v>0</v>
      </c>
      <c r="K43" s="43">
        <f>IF(Paramètres!$D$20=1,'Match code-catégorie'!$K$2,IF(Paramètres!$D$21=1,'Match code-catégorie'!$K$3,ROUND(SUM(H43:J43),2)))</f>
        <v>5101.96</v>
      </c>
      <c r="L43" s="29">
        <v>33</v>
      </c>
      <c r="M43" s="43">
        <f>ROUND(((VLOOKUP($B$10,barèmesactuels,F43+2,FALSE)+$B$32*VLOOKUP($B$10,barèmesactuels,F43+2,FALSE)+Paramètres!$D$8*VLOOKUP($B$10,Foyer,F43+2,FALSE)+Paramètres!$D$9*VLOOKUP($B$10,Residence,F43+2,FALSE)+Paramètres!$D$10*VLOOKUP($B$10,Supplement,F43+2,FALSE)+Paramètres!$D$11*VLOOKUP($B$10,Complement,F43+2,FALSE)+VLOOKUP($B$15,'TPP-QPP'!$A$1:$C$4,3,FALSE)*(IF($B$17="nee",$B$19,100%))+$B$33)),2)</f>
        <v>5079.3599999999997</v>
      </c>
      <c r="N43" s="43">
        <f>IF(Paramètres!$D$6="Full cat 1",VLOOKUP(Paramètres!$D$16,barèmescible,L43+2,FALSE)+VLOOKUP($B$22,'TPP-QPP'!$A$1:$E$4,5,FALSE)*(IF($B$24="nee",$B$26,100%)),IF(Paramètres!$D$6="Répartition",$B$41*VLOOKUP(Paramètres!$D$16,barèmescible,L43+2,FALSE)+VLOOKUP($B$22,'TPP-QPP'!$A$1:$E$4,5,FALSE)*(IF($B$24="nee",$B$26,100%)),0))</f>
        <v>5101.96</v>
      </c>
      <c r="O43" s="43">
        <f>IF($B$44="",0,IF(Paramètres!$D$6="Full cat 2",VLOOKUP(Paramètres!$D$17,barèmescible,$F43+2,FALSE)+VLOOKUP($B$22,'TPP-QPP'!$A$1:$E$4,5,FALSE)*(IF($B$24="nee",$B$26,100%)),IF(Paramètres!$D$6="Répartition",$B$46*VLOOKUP(Paramètres!$D$17,barèmescible,$F43+2,FALSE),0)))</f>
        <v>0</v>
      </c>
      <c r="P43" s="43">
        <f>IF($B$49="",0,IF(Paramètres!$D$6="Full cat 3",VLOOKUP(Paramètres!$D$18,barèmescible,$F43+2,FALSE)+VLOOKUP($B$22,'TPP-QPP'!$A$1:$E$4,5,FALSE)*(IF($B$24="nee",$B$26,100%)),IF(Paramètres!$D$6="Répartition",$B$51*VLOOKUP(Paramètres!$D$18,barèmescible,$F43+2,FALSE),0)))</f>
        <v>0</v>
      </c>
      <c r="Q43" s="43">
        <f t="shared" si="2"/>
        <v>5101.96</v>
      </c>
      <c r="R43" s="44">
        <f>IF(Paramètres!$D$20=1,'Match code-catégorie'!$K$2,IF(Paramètres!$D$21=1,'Match code-catégorie'!$K$3,ROUND(Q43*12/1976,4)))</f>
        <v>30.983599999999999</v>
      </c>
      <c r="S43" s="72"/>
      <c r="V43" s="45"/>
    </row>
    <row r="44" spans="1:22" x14ac:dyDescent="0.25">
      <c r="A44" s="58" t="s">
        <v>126</v>
      </c>
      <c r="B44" s="40"/>
      <c r="E44" s="95"/>
      <c r="F44" s="29">
        <v>34</v>
      </c>
      <c r="G44" s="43">
        <f>IF(Paramètres!D54=1,'Match code-catégorie'!$K$2,IF(Paramètres!D55=1,'Match code-catégorie'!$K$3,IF(Paramètres!D48=2,ROUND(Paramètres!$D$13*Paramètres!$D$12,2),IF(Paramètres!D48=3,ROUND((Paramètres!$D$13+Paramètres!$D$8*VLOOKUP($B$10,Foyer,F44+2,FALSE)+Paramètres!$D$9*VLOOKUP($B$10,Residence,F44+2,FALSE)+Paramètres!$D$10*VLOOKUP($B$10,Supplement,F44+2,FALSE)+Paramètres!$D$11*VLOOKUP($B$10,Complement,F44+2,FALSE)+VLOOKUP($B$15,'TPP-QPP'!$A$1:$C$4,3,FALSE)*(IF($B$17="nee",$B$19,100%))+$B$33)*Paramètres!$D$12,2),ROUND(((VLOOKUP($B$10,barèmesactuels,F44+2,FALSE)+$B$32*VLOOKUP($B$10,barèmesactuels,F44+2,FALSE)+Paramètres!$D$8*VLOOKUP($B$10,Foyer,F44+2,FALSE)+Paramètres!$D$9*VLOOKUP($B$10,Residence,F44+2,FALSE)+Paramètres!$D$10*VLOOKUP($B$10,Supplement,F44+2,FALSE)+Paramètres!$D$11*VLOOKUP($B$10,Complement,F44+2,FALSE)+VLOOKUP($B$15,'TPP-QPP'!$A$1:$C$4,3,FALSE)*(IF($B$17="nee",$B$19,100%))+$B$33))*Paramètres!$D$12,2)))))</f>
        <v>5079.3599999999997</v>
      </c>
      <c r="H44" s="43">
        <f>IF(Paramètres!$D$6="Full cat 1",(VLOOKUP(Paramètres!$D$16,barèmescible,F44+2,FALSE)+VLOOKUP($B$22,'TPP-QPP'!$A$1:$E$4,5,FALSE)*(IF($B$24="nee",$B$26,100%)))*Paramètres!$D$12,IF(Paramètres!$D$6="Répartition",(($B$41*VLOOKUP(Paramètres!$D$16,barèmescible,F44+2,FALSE))+VLOOKUP($B$22,'TPP-QPP'!$A$1:$E$4,5,FALSE)*(IF($B$24="nee",$B$26,100%)))*Paramètres!$D$12,0))</f>
        <v>5117.54</v>
      </c>
      <c r="I44" s="43">
        <f>IF($B$44="",0,IF(Paramètres!$D$6="Full cat 2",(VLOOKUP(Paramètres!$D$17,barèmescible,$F44+2,FALSE)+VLOOKUP($B$22,'TPP-QPP'!$A$1:$E$4,5,FALSE)*(IF($B$24="nee",$B$26,100%)))*Paramètres!$D$12,IF(Paramètres!$D$6="Répartition",$B$46*VLOOKUP(Paramètres!$D$17,barèmescible,$F44+2,FALSE)*Paramètres!$D$12,0)))</f>
        <v>0</v>
      </c>
      <c r="J44" s="43">
        <f>IF($B$49="",0,IF(Paramètres!$D$6="Full cat 3",(VLOOKUP(Paramètres!$D$18,barèmescible,$F44+2,FALSE)+VLOOKUP($B$22,'TPP-QPP'!$A$1:$E$4,5,FALSE)*(IF($B$24="nee",$B$26,100%)))*Paramètres!$D$12,IF(Paramètres!$D$6="Répartition",$B$51*VLOOKUP(Paramètres!$D$18,barèmescible,$F44+2,FALSE)*Paramètres!$D$12,0)))</f>
        <v>0</v>
      </c>
      <c r="K44" s="43">
        <f>IF(Paramètres!$D$20=1,'Match code-catégorie'!$K$2,IF(Paramètres!$D$21=1,'Match code-catégorie'!$K$3,ROUND(SUM(H44:J44),2)))</f>
        <v>5117.54</v>
      </c>
      <c r="L44" s="29">
        <v>34</v>
      </c>
      <c r="M44" s="43">
        <f>ROUND(((VLOOKUP($B$10,barèmesactuels,F44+2,FALSE)+$B$32*VLOOKUP($B$10,barèmesactuels,F44+2,FALSE)+Paramètres!$D$8*VLOOKUP($B$10,Foyer,F44+2,FALSE)+Paramètres!$D$9*VLOOKUP($B$10,Residence,F44+2,FALSE)+Paramètres!$D$10*VLOOKUP($B$10,Supplement,F44+2,FALSE)+Paramètres!$D$11*VLOOKUP($B$10,Complement,F44+2,FALSE)+VLOOKUP($B$15,'TPP-QPP'!$A$1:$C$4,3,FALSE)*(IF($B$17="nee",$B$19,100%))+$B$33)),2)</f>
        <v>5079.3599999999997</v>
      </c>
      <c r="N44" s="43">
        <f>IF(Paramètres!$D$6="Full cat 1",VLOOKUP(Paramètres!$D$16,barèmescible,L44+2,FALSE)+VLOOKUP($B$22,'TPP-QPP'!$A$1:$E$4,5,FALSE)*(IF($B$24="nee",$B$26,100%)),IF(Paramètres!$D$6="Répartition",$B$41*VLOOKUP(Paramètres!$D$16,barèmescible,L44+2,FALSE)+VLOOKUP($B$22,'TPP-QPP'!$A$1:$E$4,5,FALSE)*(IF($B$24="nee",$B$26,100%)),0))</f>
        <v>5117.54</v>
      </c>
      <c r="O44" s="43">
        <f>IF($B$44="",0,IF(Paramètres!$D$6="Full cat 2",VLOOKUP(Paramètres!$D$17,barèmescible,$F44+2,FALSE)+VLOOKUP($B$22,'TPP-QPP'!$A$1:$E$4,5,FALSE)*(IF($B$24="nee",$B$26,100%)),IF(Paramètres!$D$6="Répartition",$B$46*VLOOKUP(Paramètres!$D$17,barèmescible,$F44+2,FALSE),0)))</f>
        <v>0</v>
      </c>
      <c r="P44" s="43">
        <f>IF($B$49="",0,IF(Paramètres!$D$6="Full cat 3",VLOOKUP(Paramètres!$D$18,barèmescible,$F44+2,FALSE)+VLOOKUP($B$22,'TPP-QPP'!$A$1:$E$4,5,FALSE)*(IF($B$24="nee",$B$26,100%)),IF(Paramètres!$D$6="Répartition",$B$51*VLOOKUP(Paramètres!$D$18,barèmescible,$F44+2,FALSE),0)))</f>
        <v>0</v>
      </c>
      <c r="Q44" s="43">
        <f t="shared" si="2"/>
        <v>5117.54</v>
      </c>
      <c r="R44" s="44">
        <f>IF(Paramètres!$D$20=1,'Match code-catégorie'!$K$2,IF(Paramètres!$D$21=1,'Match code-catégorie'!$K$3,ROUND(Q44*12/1976,4)))</f>
        <v>31.078199999999999</v>
      </c>
      <c r="S44" s="72"/>
      <c r="V44" s="45"/>
    </row>
    <row r="45" spans="1:22" x14ac:dyDescent="0.25">
      <c r="A45" s="55" t="str">
        <f>IF(B44="","",IF(B44="Manquant",'Match code-catégorie'!$K$4,VLOOKUP(B44,'Match code-catégorie'!$A$1:$B$223,2,FALSE)))</f>
        <v/>
      </c>
      <c r="E45" s="95"/>
      <c r="F45" s="29">
        <v>35</v>
      </c>
      <c r="G45" s="43">
        <f>IF(Paramètres!D55=1,'Match code-catégorie'!$K$2,IF(Paramètres!D56=1,'Match code-catégorie'!$K$3,IF(Paramètres!D49=2,ROUND(Paramètres!$D$13*Paramètres!$D$12,2),IF(Paramètres!D49=3,ROUND((Paramètres!$D$13+Paramètres!$D$8*VLOOKUP($B$10,Foyer,F45+2,FALSE)+Paramètres!$D$9*VLOOKUP($B$10,Residence,F45+2,FALSE)+Paramètres!$D$10*VLOOKUP($B$10,Supplement,F45+2,FALSE)+Paramètres!$D$11*VLOOKUP($B$10,Complement,F45+2,FALSE)+VLOOKUP($B$15,'TPP-QPP'!$A$1:$C$4,3,FALSE)*(IF($B$17="nee",$B$19,100%))+$B$33)*Paramètres!$D$12,2),ROUND(((VLOOKUP($B$10,barèmesactuels,F45+2,FALSE)+$B$32*VLOOKUP($B$10,barèmesactuels,F45+2,FALSE)+Paramètres!$D$8*VLOOKUP($B$10,Foyer,F45+2,FALSE)+Paramètres!$D$9*VLOOKUP($B$10,Residence,F45+2,FALSE)+Paramètres!$D$10*VLOOKUP($B$10,Supplement,F45+2,FALSE)+Paramètres!$D$11*VLOOKUP($B$10,Complement,F45+2,FALSE)+VLOOKUP($B$15,'TPP-QPP'!$A$1:$C$4,3,FALSE)*(IF($B$17="nee",$B$19,100%))+$B$33))*Paramètres!$D$12,2)))))</f>
        <v>5079.3599999999997</v>
      </c>
      <c r="H45" s="43">
        <f>IF(Paramètres!$D$6="Full cat 1",(VLOOKUP(Paramètres!$D$16,barèmescible,F45+2,FALSE)+VLOOKUP($B$22,'TPP-QPP'!$A$1:$E$4,5,FALSE)*(IF($B$24="nee",$B$26,100%)))*Paramètres!$D$12,IF(Paramètres!$D$6="Répartition",(($B$41*VLOOKUP(Paramètres!$D$16,barèmescible,F45+2,FALSE))+VLOOKUP($B$22,'TPP-QPP'!$A$1:$E$4,5,FALSE)*(IF($B$24="nee",$B$26,100%)))*Paramètres!$D$12,0))</f>
        <v>5131.9799999999996</v>
      </c>
      <c r="I45" s="43">
        <f>IF($B$44="",0,IF(Paramètres!$D$6="Full cat 2",(VLOOKUP(Paramètres!$D$17,barèmescible,$F45+2,FALSE)+VLOOKUP($B$22,'TPP-QPP'!$A$1:$E$4,5,FALSE)*(IF($B$24="nee",$B$26,100%)))*Paramètres!$D$12,IF(Paramètres!$D$6="Répartition",$B$46*VLOOKUP(Paramètres!$D$17,barèmescible,$F45+2,FALSE)*Paramètres!$D$12,0)))</f>
        <v>0</v>
      </c>
      <c r="J45" s="43">
        <f>IF($B$49="",0,IF(Paramètres!$D$6="Full cat 3",(VLOOKUP(Paramètres!$D$18,barèmescible,$F45+2,FALSE)+VLOOKUP($B$22,'TPP-QPP'!$A$1:$E$4,5,FALSE)*(IF($B$24="nee",$B$26,100%)))*Paramètres!$D$12,IF(Paramètres!$D$6="Répartition",$B$51*VLOOKUP(Paramètres!$D$18,barèmescible,$F45+2,FALSE)*Paramètres!$D$12,0)))</f>
        <v>0</v>
      </c>
      <c r="K45" s="43">
        <f>IF(Paramètres!$D$20=1,'Match code-catégorie'!$K$2,IF(Paramètres!$D$21=1,'Match code-catégorie'!$K$3,ROUND(SUM(H45:J45),2)))</f>
        <v>5131.9799999999996</v>
      </c>
      <c r="L45" s="29">
        <v>35</v>
      </c>
      <c r="M45" s="43">
        <f>ROUND(((VLOOKUP($B$10,barèmesactuels,F45+2,FALSE)+$B$32*VLOOKUP($B$10,barèmesactuels,F45+2,FALSE)+Paramètres!$D$8*VLOOKUP($B$10,Foyer,F45+2,FALSE)+Paramètres!$D$9*VLOOKUP($B$10,Residence,F45+2,FALSE)+Paramètres!$D$10*VLOOKUP($B$10,Supplement,F45+2,FALSE)+Paramètres!$D$11*VLOOKUP($B$10,Complement,F45+2,FALSE)+VLOOKUP($B$15,'TPP-QPP'!$A$1:$C$4,3,FALSE)*(IF($B$17="nee",$B$19,100%))+$B$33)),2)</f>
        <v>5079.3599999999997</v>
      </c>
      <c r="N45" s="43">
        <f>IF(Paramètres!$D$6="Full cat 1",VLOOKUP(Paramètres!$D$16,barèmescible,L45+2,FALSE)+VLOOKUP($B$22,'TPP-QPP'!$A$1:$E$4,5,FALSE)*(IF($B$24="nee",$B$26,100%)),IF(Paramètres!$D$6="Répartition",$B$41*VLOOKUP(Paramètres!$D$16,barèmescible,L45+2,FALSE)+VLOOKUP($B$22,'TPP-QPP'!$A$1:$E$4,5,FALSE)*(IF($B$24="nee",$B$26,100%)),0))</f>
        <v>5131.9799999999996</v>
      </c>
      <c r="O45" s="43">
        <f>IF($B$44="",0,IF(Paramètres!$D$6="Full cat 2",VLOOKUP(Paramètres!$D$17,barèmescible,$F45+2,FALSE)+VLOOKUP($B$22,'TPP-QPP'!$A$1:$E$4,5,FALSE)*(IF($B$24="nee",$B$26,100%)),IF(Paramètres!$D$6="Répartition",$B$46*VLOOKUP(Paramètres!$D$17,barèmescible,$F45+2,FALSE),0)))</f>
        <v>0</v>
      </c>
      <c r="P45" s="43">
        <f>IF($B$49="",0,IF(Paramètres!$D$6="Full cat 3",VLOOKUP(Paramètres!$D$18,barèmescible,$F45+2,FALSE)+VLOOKUP($B$22,'TPP-QPP'!$A$1:$E$4,5,FALSE)*(IF($B$24="nee",$B$26,100%)),IF(Paramètres!$D$6="Répartition",$B$51*VLOOKUP(Paramètres!$D$18,barèmescible,$F45+2,FALSE),0)))</f>
        <v>0</v>
      </c>
      <c r="Q45" s="43">
        <f t="shared" si="2"/>
        <v>5131.9799999999996</v>
      </c>
      <c r="R45" s="44">
        <f>IF(Paramètres!$D$20=1,'Match code-catégorie'!$K$2,IF(Paramètres!$D$21=1,'Match code-catégorie'!$K$3,ROUND(Q45*12/1976,4)))</f>
        <v>31.165900000000001</v>
      </c>
      <c r="S45" s="72"/>
      <c r="V45" s="45"/>
    </row>
    <row r="46" spans="1:22" x14ac:dyDescent="0.25">
      <c r="A46" t="s">
        <v>127</v>
      </c>
      <c r="B46" s="30"/>
      <c r="E46" s="95"/>
      <c r="F46" s="29">
        <v>36</v>
      </c>
      <c r="G46" s="43">
        <f>IF(Paramètres!D56=1,'Match code-catégorie'!$K$2,IF(Paramètres!D57=1,'Match code-catégorie'!$K$3,IF(Paramètres!D50=2,ROUND(Paramètres!$D$13*Paramètres!$D$12,2),IF(Paramètres!D50=3,ROUND((Paramètres!$D$13+Paramètres!$D$8*VLOOKUP($B$10,Foyer,F46+2,FALSE)+Paramètres!$D$9*VLOOKUP($B$10,Residence,F46+2,FALSE)+Paramètres!$D$10*VLOOKUP($B$10,Supplement,F46+2,FALSE)+Paramètres!$D$11*VLOOKUP($B$10,Complement,F46+2,FALSE)+VLOOKUP($B$15,'TPP-QPP'!$A$1:$C$4,3,FALSE)*(IF($B$17="nee",$B$19,100%))+$B$33)*Paramètres!$D$12,2),ROUND(((VLOOKUP($B$10,barèmesactuels,F46+2,FALSE)+$B$32*VLOOKUP($B$10,barèmesactuels,F46+2,FALSE)+Paramètres!$D$8*VLOOKUP($B$10,Foyer,F46+2,FALSE)+Paramètres!$D$9*VLOOKUP($B$10,Residence,F46+2,FALSE)+Paramètres!$D$10*VLOOKUP($B$10,Supplement,F46+2,FALSE)+Paramètres!$D$11*VLOOKUP($B$10,Complement,F46+2,FALSE)+VLOOKUP($B$15,'TPP-QPP'!$A$1:$C$4,3,FALSE)*(IF($B$17="nee",$B$19,100%))+$B$33))*Paramètres!$D$12,2)))))</f>
        <v>5079.3599999999997</v>
      </c>
      <c r="H46" s="43">
        <f>IF(Paramètres!$D$6="Full cat 1",(VLOOKUP(Paramètres!$D$16,barèmescible,F46+2,FALSE)+VLOOKUP($B$22,'TPP-QPP'!$A$1:$E$4,5,FALSE)*(IF($B$24="nee",$B$26,100%)))*Paramètres!$D$12,IF(Paramètres!$D$6="Répartition",(($B$41*VLOOKUP(Paramètres!$D$16,barèmescible,F46+2,FALSE))+VLOOKUP($B$22,'TPP-QPP'!$A$1:$E$4,5,FALSE)*(IF($B$24="nee",$B$26,100%)))*Paramètres!$D$12,0))</f>
        <v>5131.9799999999996</v>
      </c>
      <c r="I46" s="43">
        <f>IF($B$44="",0,IF(Paramètres!$D$6="Full cat 2",(VLOOKUP(Paramètres!$D$17,barèmescible,$F46+2,FALSE)+VLOOKUP($B$22,'TPP-QPP'!$A$1:$E$4,5,FALSE)*(IF($B$24="nee",$B$26,100%)))*Paramètres!$D$12,IF(Paramètres!$D$6="Répartition",$B$46*VLOOKUP(Paramètres!$D$17,barèmescible,$F46+2,FALSE)*Paramètres!$D$12,0)))</f>
        <v>0</v>
      </c>
      <c r="J46" s="43">
        <f>IF($B$49="",0,IF(Paramètres!$D$6="Full cat 3",(VLOOKUP(Paramètres!$D$18,barèmescible,$F46+2,FALSE)+VLOOKUP($B$22,'TPP-QPP'!$A$1:$E$4,5,FALSE)*(IF($B$24="nee",$B$26,100%)))*Paramètres!$D$12,IF(Paramètres!$D$6="Répartition",$B$51*VLOOKUP(Paramètres!$D$18,barèmescible,$F46+2,FALSE)*Paramètres!$D$12,0)))</f>
        <v>0</v>
      </c>
      <c r="K46" s="43">
        <f>IF(Paramètres!$D$20=1,'Match code-catégorie'!$K$2,IF(Paramètres!$D$21=1,'Match code-catégorie'!$K$3,ROUND(SUM(H46:J46),2)))</f>
        <v>5131.9799999999996</v>
      </c>
      <c r="L46" s="29">
        <v>36</v>
      </c>
      <c r="M46" s="43">
        <f>ROUND(((VLOOKUP($B$10,barèmesactuels,F46+2,FALSE)+$B$32*VLOOKUP($B$10,barèmesactuels,F46+2,FALSE)+Paramètres!$D$8*VLOOKUP($B$10,Foyer,F46+2,FALSE)+Paramètres!$D$9*VLOOKUP($B$10,Residence,F46+2,FALSE)+Paramètres!$D$10*VLOOKUP($B$10,Supplement,F46+2,FALSE)+Paramètres!$D$11*VLOOKUP($B$10,Complement,F46+2,FALSE)+VLOOKUP($B$15,'TPP-QPP'!$A$1:$C$4,3,FALSE)*(IF($B$17="nee",$B$19,100%))+$B$33)),2)</f>
        <v>5079.3599999999997</v>
      </c>
      <c r="N46" s="43">
        <f>IF(Paramètres!$D$6="Full cat 1",VLOOKUP(Paramètres!$D$16,barèmescible,L46+2,FALSE)+VLOOKUP($B$22,'TPP-QPP'!$A$1:$E$4,5,FALSE)*(IF($B$24="nee",$B$26,100%)),IF(Paramètres!$D$6="Répartition",$B$41*VLOOKUP(Paramètres!$D$16,barèmescible,L46+2,FALSE)+VLOOKUP($B$22,'TPP-QPP'!$A$1:$E$4,5,FALSE)*(IF($B$24="nee",$B$26,100%)),0))</f>
        <v>5131.9799999999996</v>
      </c>
      <c r="O46" s="43">
        <f>IF($B$44="",0,IF(Paramètres!$D$6="Full cat 2",VLOOKUP(Paramètres!$D$17,barèmescible,$F46+2,FALSE)+VLOOKUP($B$22,'TPP-QPP'!$A$1:$E$4,5,FALSE)*(IF($B$24="nee",$B$26,100%)),IF(Paramètres!$D$6="Répartition",$B$46*VLOOKUP(Paramètres!$D$17,barèmescible,$F46+2,FALSE),0)))</f>
        <v>0</v>
      </c>
      <c r="P46" s="43">
        <f>IF($B$49="",0,IF(Paramètres!$D$6="Full cat 3",VLOOKUP(Paramètres!$D$18,barèmescible,$F46+2,FALSE)+VLOOKUP($B$22,'TPP-QPP'!$A$1:$E$4,5,FALSE)*(IF($B$24="nee",$B$26,100%)),IF(Paramètres!$D$6="Répartition",$B$51*VLOOKUP(Paramètres!$D$18,barèmescible,$F46+2,FALSE),0)))</f>
        <v>0</v>
      </c>
      <c r="Q46" s="43">
        <f t="shared" si="2"/>
        <v>5131.9799999999996</v>
      </c>
      <c r="R46" s="44">
        <f>IF(Paramètres!$D$20=1,'Match code-catégorie'!$K$2,IF(Paramètres!$D$21=1,'Match code-catégorie'!$K$3,ROUND(Q46*12/1976,4)))</f>
        <v>31.165900000000001</v>
      </c>
      <c r="S46" s="72"/>
    </row>
    <row r="47" spans="1:22" x14ac:dyDescent="0.25">
      <c r="A47" s="1" t="s">
        <v>379</v>
      </c>
      <c r="B47" s="40"/>
      <c r="E47" s="95"/>
      <c r="F47" s="29">
        <v>37</v>
      </c>
      <c r="G47" s="43">
        <f>IF(Paramètres!D57=1,'Match code-catégorie'!$K$2,IF(Paramètres!D58=1,'Match code-catégorie'!$K$3,IF(Paramètres!D51=2,ROUND(Paramètres!$D$13*Paramètres!$D$12,2),IF(Paramètres!D51=3,ROUND((Paramètres!$D$13+Paramètres!$D$8*VLOOKUP($B$10,Foyer,F47+2,FALSE)+Paramètres!$D$9*VLOOKUP($B$10,Residence,F47+2,FALSE)+Paramètres!$D$10*VLOOKUP($B$10,Supplement,F47+2,FALSE)+Paramètres!$D$11*VLOOKUP($B$10,Complement,F47+2,FALSE)+VLOOKUP($B$15,'TPP-QPP'!$A$1:$C$4,3,FALSE)*(IF($B$17="nee",$B$19,100%))+$B$33)*Paramètres!$D$12,2),ROUND(((VLOOKUP($B$10,barèmesactuels,F47+2,FALSE)+$B$32*VLOOKUP($B$10,barèmesactuels,F47+2,FALSE)+Paramètres!$D$8*VLOOKUP($B$10,Foyer,F47+2,FALSE)+Paramètres!$D$9*VLOOKUP($B$10,Residence,F47+2,FALSE)+Paramètres!$D$10*VLOOKUP($B$10,Supplement,F47+2,FALSE)+Paramètres!$D$11*VLOOKUP($B$10,Complement,F47+2,FALSE)+VLOOKUP($B$15,'TPP-QPP'!$A$1:$C$4,3,FALSE)*(IF($B$17="nee",$B$19,100%))+$B$33))*Paramètres!$D$12,2)))))</f>
        <v>5079.3599999999997</v>
      </c>
      <c r="H47" s="43">
        <f>IF(Paramètres!$D$6="Full cat 1",(VLOOKUP(Paramètres!$D$16,barèmescible,F47+2,FALSE)+VLOOKUP($B$22,'TPP-QPP'!$A$1:$E$4,5,FALSE)*(IF($B$24="nee",$B$26,100%)))*Paramètres!$D$12,IF(Paramètres!$D$6="Répartition",(($B$41*VLOOKUP(Paramètres!$D$16,barèmescible,F47+2,FALSE))+VLOOKUP($B$22,'TPP-QPP'!$A$1:$E$4,5,FALSE)*(IF($B$24="nee",$B$26,100%)))*Paramètres!$D$12,0))</f>
        <v>5131.9799999999996</v>
      </c>
      <c r="I47" s="43">
        <f>IF($B$44="",0,IF(Paramètres!$D$6="Full cat 2",(VLOOKUP(Paramètres!$D$17,barèmescible,$F47+2,FALSE)+VLOOKUP($B$22,'TPP-QPP'!$A$1:$E$4,5,FALSE)*(IF($B$24="nee",$B$26,100%)))*Paramètres!$D$12,IF(Paramètres!$D$6="Répartition",$B$46*VLOOKUP(Paramètres!$D$17,barèmescible,$F47+2,FALSE)*Paramètres!$D$12,0)))</f>
        <v>0</v>
      </c>
      <c r="J47" s="43">
        <f>IF($B$49="",0,IF(Paramètres!$D$6="Full cat 3",(VLOOKUP(Paramètres!$D$18,barèmescible,$F47+2,FALSE)+VLOOKUP($B$22,'TPP-QPP'!$A$1:$E$4,5,FALSE)*(IF($B$24="nee",$B$26,100%)))*Paramètres!$D$12,IF(Paramètres!$D$6="Répartition",$B$51*VLOOKUP(Paramètres!$D$18,barèmescible,$F47+2,FALSE)*Paramètres!$D$12,0)))</f>
        <v>0</v>
      </c>
      <c r="K47" s="43">
        <f>IF(Paramètres!$D$20=1,'Match code-catégorie'!$K$2,IF(Paramètres!$D$21=1,'Match code-catégorie'!$K$3,ROUND(SUM(H47:J47),2)))</f>
        <v>5131.9799999999996</v>
      </c>
      <c r="L47" s="29">
        <v>37</v>
      </c>
      <c r="M47" s="43">
        <f>ROUND(((VLOOKUP($B$10,barèmesactuels,F47+2,FALSE)+$B$32*VLOOKUP($B$10,barèmesactuels,F47+2,FALSE)+Paramètres!$D$8*VLOOKUP($B$10,Foyer,F47+2,FALSE)+Paramètres!$D$9*VLOOKUP($B$10,Residence,F47+2,FALSE)+Paramètres!$D$10*VLOOKUP($B$10,Supplement,F47+2,FALSE)+Paramètres!$D$11*VLOOKUP($B$10,Complement,F47+2,FALSE)+VLOOKUP($B$15,'TPP-QPP'!$A$1:$C$4,3,FALSE)*(IF($B$17="nee",$B$19,100%))+$B$33)),2)</f>
        <v>5079.3599999999997</v>
      </c>
      <c r="N47" s="43">
        <f>IF(Paramètres!$D$6="Full cat 1",VLOOKUP(Paramètres!$D$16,barèmescible,L47+2,FALSE)+VLOOKUP($B$22,'TPP-QPP'!$A$1:$E$4,5,FALSE)*(IF($B$24="nee",$B$26,100%)),IF(Paramètres!$D$6="Répartition",$B$41*VLOOKUP(Paramètres!$D$16,barèmescible,L47+2,FALSE)+VLOOKUP($B$22,'TPP-QPP'!$A$1:$E$4,5,FALSE)*(IF($B$24="nee",$B$26,100%)),0))</f>
        <v>5131.9799999999996</v>
      </c>
      <c r="O47" s="43">
        <f>IF($B$44="",0,IF(Paramètres!$D$6="Full cat 2",VLOOKUP(Paramètres!$D$17,barèmescible,$F47+2,FALSE)+VLOOKUP($B$22,'TPP-QPP'!$A$1:$E$4,5,FALSE)*(IF($B$24="nee",$B$26,100%)),IF(Paramètres!$D$6="Répartition",$B$46*VLOOKUP(Paramètres!$D$17,barèmescible,$F47+2,FALSE),0)))</f>
        <v>0</v>
      </c>
      <c r="P47" s="43">
        <f>IF($B$49="",0,IF(Paramètres!$D$6="Full cat 3",VLOOKUP(Paramètres!$D$18,barèmescible,$F47+2,FALSE)+VLOOKUP($B$22,'TPP-QPP'!$A$1:$E$4,5,FALSE)*(IF($B$24="nee",$B$26,100%)),IF(Paramètres!$D$6="Répartition",$B$51*VLOOKUP(Paramètres!$D$18,barèmescible,$F47+2,FALSE),0)))</f>
        <v>0</v>
      </c>
      <c r="Q47" s="43">
        <f t="shared" si="2"/>
        <v>5131.9799999999996</v>
      </c>
      <c r="R47" s="44">
        <f>IF(Paramètres!$D$20=1,'Match code-catégorie'!$K$2,IF(Paramètres!$D$21=1,'Match code-catégorie'!$K$3,ROUND(Q47*12/1976,4)))</f>
        <v>31.165900000000001</v>
      </c>
      <c r="S47" s="72"/>
    </row>
    <row r="48" spans="1:22" x14ac:dyDescent="0.25">
      <c r="E48" s="95"/>
      <c r="F48" s="29">
        <v>38</v>
      </c>
      <c r="G48" s="43">
        <f>IF(Paramètres!D58=1,'Match code-catégorie'!$K$2,IF(Paramètres!D59=1,'Match code-catégorie'!$K$3,IF(Paramètres!D52=2,ROUND(Paramètres!$D$13*Paramètres!$D$12,2),IF(Paramètres!D52=3,ROUND((Paramètres!$D$13+Paramètres!$D$8*VLOOKUP($B$10,Foyer,F48+2,FALSE)+Paramètres!$D$9*VLOOKUP($B$10,Residence,F48+2,FALSE)+Paramètres!$D$10*VLOOKUP($B$10,Supplement,F48+2,FALSE)+Paramètres!$D$11*VLOOKUP($B$10,Complement,F48+2,FALSE)+VLOOKUP($B$15,'TPP-QPP'!$A$1:$C$4,3,FALSE)*(IF($B$17="nee",$B$19,100%))+$B$33)*Paramètres!$D$12,2),ROUND(((VLOOKUP($B$10,barèmesactuels,F48+2,FALSE)+$B$32*VLOOKUP($B$10,barèmesactuels,F48+2,FALSE)+Paramètres!$D$8*VLOOKUP($B$10,Foyer,F48+2,FALSE)+Paramètres!$D$9*VLOOKUP($B$10,Residence,F48+2,FALSE)+Paramètres!$D$10*VLOOKUP($B$10,Supplement,F48+2,FALSE)+Paramètres!$D$11*VLOOKUP($B$10,Complement,F48+2,FALSE)+VLOOKUP($B$15,'TPP-QPP'!$A$1:$C$4,3,FALSE)*(IF($B$17="nee",$B$19,100%))+$B$33))*Paramètres!$D$12,2)))))</f>
        <v>5079.3599999999997</v>
      </c>
      <c r="H48" s="43">
        <f>IF(Paramètres!$D$6="Full cat 1",(VLOOKUP(Paramètres!$D$16,barèmescible,F48+2,FALSE)+VLOOKUP($B$22,'TPP-QPP'!$A$1:$E$4,5,FALSE)*(IF($B$24="nee",$B$26,100%)))*Paramètres!$D$12,IF(Paramètres!$D$6="Répartition",(($B$41*VLOOKUP(Paramètres!$D$16,barèmescible,F48+2,FALSE))+VLOOKUP($B$22,'TPP-QPP'!$A$1:$E$4,5,FALSE)*(IF($B$24="nee",$B$26,100%)))*Paramètres!$D$12,0))</f>
        <v>5131.9799999999996</v>
      </c>
      <c r="I48" s="43">
        <f>IF($B$44="",0,IF(Paramètres!$D$6="Full cat 2",(VLOOKUP(Paramètres!$D$17,barèmescible,$F48+2,FALSE)+VLOOKUP($B$22,'TPP-QPP'!$A$1:$E$4,5,FALSE)*(IF($B$24="nee",$B$26,100%)))*Paramètres!$D$12,IF(Paramètres!$D$6="Répartition",$B$46*VLOOKUP(Paramètres!$D$17,barèmescible,$F48+2,FALSE)*Paramètres!$D$12,0)))</f>
        <v>0</v>
      </c>
      <c r="J48" s="43">
        <f>IF($B$49="",0,IF(Paramètres!$D$6="Full cat 3",(VLOOKUP(Paramètres!$D$18,barèmescible,$F48+2,FALSE)+VLOOKUP($B$22,'TPP-QPP'!$A$1:$E$4,5,FALSE)*(IF($B$24="nee",$B$26,100%)))*Paramètres!$D$12,IF(Paramètres!$D$6="Répartition",$B$51*VLOOKUP(Paramètres!$D$18,barèmescible,$F48+2,FALSE)*Paramètres!$D$12,0)))</f>
        <v>0</v>
      </c>
      <c r="K48" s="43">
        <f>IF(Paramètres!$D$20=1,'Match code-catégorie'!$K$2,IF(Paramètres!$D$21=1,'Match code-catégorie'!$K$3,ROUND(SUM(H48:J48),2)))</f>
        <v>5131.9799999999996</v>
      </c>
      <c r="L48" s="29">
        <v>38</v>
      </c>
      <c r="M48" s="43">
        <f>ROUND(((VLOOKUP($B$10,barèmesactuels,F48+2,FALSE)+$B$32*VLOOKUP($B$10,barèmesactuels,F48+2,FALSE)+Paramètres!$D$8*VLOOKUP($B$10,Foyer,F48+2,FALSE)+Paramètres!$D$9*VLOOKUP($B$10,Residence,F48+2,FALSE)+Paramètres!$D$10*VLOOKUP($B$10,Supplement,F48+2,FALSE)+Paramètres!$D$11*VLOOKUP($B$10,Complement,F48+2,FALSE)+VLOOKUP($B$15,'TPP-QPP'!$A$1:$C$4,3,FALSE)*(IF($B$17="nee",$B$19,100%))+$B$33)),2)</f>
        <v>5079.3599999999997</v>
      </c>
      <c r="N48" s="43">
        <f>IF(Paramètres!$D$6="Full cat 1",VLOOKUP(Paramètres!$D$16,barèmescible,L48+2,FALSE)+VLOOKUP($B$22,'TPP-QPP'!$A$1:$E$4,5,FALSE)*(IF($B$24="nee",$B$26,100%)),IF(Paramètres!$D$6="Répartition",$B$41*VLOOKUP(Paramètres!$D$16,barèmescible,L48+2,FALSE)+VLOOKUP($B$22,'TPP-QPP'!$A$1:$E$4,5,FALSE)*(IF($B$24="nee",$B$26,100%)),0))</f>
        <v>5131.9799999999996</v>
      </c>
      <c r="O48" s="43">
        <f>IF($B$44="",0,IF(Paramètres!$D$6="Full cat 2",VLOOKUP(Paramètres!$D$17,barèmescible,$F48+2,FALSE)+VLOOKUP($B$22,'TPP-QPP'!$A$1:$E$4,5,FALSE)*(IF($B$24="nee",$B$26,100%)),IF(Paramètres!$D$6="Répartition",$B$46*VLOOKUP(Paramètres!$D$17,barèmescible,$F48+2,FALSE),0)))</f>
        <v>0</v>
      </c>
      <c r="P48" s="43">
        <f>IF($B$49="",0,IF(Paramètres!$D$6="Full cat 3",VLOOKUP(Paramètres!$D$18,barèmescible,$F48+2,FALSE)+VLOOKUP($B$22,'TPP-QPP'!$A$1:$E$4,5,FALSE)*(IF($B$24="nee",$B$26,100%)),IF(Paramètres!$D$6="Répartition",$B$51*VLOOKUP(Paramètres!$D$18,barèmescible,$F48+2,FALSE),0)))</f>
        <v>0</v>
      </c>
      <c r="Q48" s="43">
        <f t="shared" si="2"/>
        <v>5131.9799999999996</v>
      </c>
      <c r="R48" s="44">
        <f>IF(Paramètres!$D$20=1,'Match code-catégorie'!$K$2,IF(Paramètres!$D$21=1,'Match code-catégorie'!$K$3,ROUND(Q48*12/1976,4)))</f>
        <v>31.165900000000001</v>
      </c>
      <c r="S48" s="72"/>
    </row>
    <row r="49" spans="1:19" x14ac:dyDescent="0.25">
      <c r="A49" s="58" t="s">
        <v>128</v>
      </c>
      <c r="B49" s="40"/>
      <c r="E49" s="95"/>
      <c r="F49" s="29">
        <v>39</v>
      </c>
      <c r="G49" s="43">
        <f>IF(Paramètres!D59=1,'Match code-catégorie'!$K$2,IF(Paramètres!D60=1,'Match code-catégorie'!$K$3,IF(Paramètres!D53=2,ROUND(Paramètres!$D$13*Paramètres!$D$12,2),IF(Paramètres!D53=3,ROUND((Paramètres!$D$13+Paramètres!$D$8*VLOOKUP($B$10,Foyer,F49+2,FALSE)+Paramètres!$D$9*VLOOKUP($B$10,Residence,F49+2,FALSE)+Paramètres!$D$10*VLOOKUP($B$10,Supplement,F49+2,FALSE)+Paramètres!$D$11*VLOOKUP($B$10,Complement,F49+2,FALSE)+VLOOKUP($B$15,'TPP-QPP'!$A$1:$C$4,3,FALSE)*(IF($B$17="nee",$B$19,100%))+$B$33)*Paramètres!$D$12,2),ROUND(((VLOOKUP($B$10,barèmesactuels,F49+2,FALSE)+$B$32*VLOOKUP($B$10,barèmesactuels,F49+2,FALSE)+Paramètres!$D$8*VLOOKUP($B$10,Foyer,F49+2,FALSE)+Paramètres!$D$9*VLOOKUP($B$10,Residence,F49+2,FALSE)+Paramètres!$D$10*VLOOKUP($B$10,Supplement,F49+2,FALSE)+Paramètres!$D$11*VLOOKUP($B$10,Complement,F49+2,FALSE)+VLOOKUP($B$15,'TPP-QPP'!$A$1:$C$4,3,FALSE)*(IF($B$17="nee",$B$19,100%))+$B$33))*Paramètres!$D$12,2)))))</f>
        <v>5079.3599999999997</v>
      </c>
      <c r="H49" s="43">
        <f>IF(Paramètres!$D$6="Full cat 1",(VLOOKUP(Paramètres!$D$16,barèmescible,F49+2,FALSE)+VLOOKUP($B$22,'TPP-QPP'!$A$1:$E$4,5,FALSE)*(IF($B$24="nee",$B$26,100%)))*Paramètres!$D$12,IF(Paramètres!$D$6="Répartition",(($B$41*VLOOKUP(Paramètres!$D$16,barèmescible,F49+2,FALSE))+VLOOKUP($B$22,'TPP-QPP'!$A$1:$E$4,5,FALSE)*(IF($B$24="nee",$B$26,100%)))*Paramètres!$D$12,0))</f>
        <v>5131.9799999999996</v>
      </c>
      <c r="I49" s="43">
        <f>IF($B$44="",0,IF(Paramètres!$D$6="Full cat 2",(VLOOKUP(Paramètres!$D$17,barèmescible,$F49+2,FALSE)+VLOOKUP($B$22,'TPP-QPP'!$A$1:$E$4,5,FALSE)*(IF($B$24="nee",$B$26,100%)))*Paramètres!$D$12,IF(Paramètres!$D$6="Répartition",$B$46*VLOOKUP(Paramètres!$D$17,barèmescible,$F49+2,FALSE)*Paramètres!$D$12,0)))</f>
        <v>0</v>
      </c>
      <c r="J49" s="43">
        <f>IF($B$49="",0,IF(Paramètres!$D$6="Full cat 3",(VLOOKUP(Paramètres!$D$18,barèmescible,$F49+2,FALSE)+VLOOKUP($B$22,'TPP-QPP'!$A$1:$E$4,5,FALSE)*(IF($B$24="nee",$B$26,100%)))*Paramètres!$D$12,IF(Paramètres!$D$6="Répartition",$B$51*VLOOKUP(Paramètres!$D$18,barèmescible,$F49+2,FALSE)*Paramètres!$D$12,0)))</f>
        <v>0</v>
      </c>
      <c r="K49" s="43">
        <f>IF(Paramètres!$D$20=1,'Match code-catégorie'!$K$2,IF(Paramètres!$D$21=1,'Match code-catégorie'!$K$3,ROUND(SUM(H49:J49),2)))</f>
        <v>5131.9799999999996</v>
      </c>
      <c r="L49" s="29">
        <v>39</v>
      </c>
      <c r="M49" s="43">
        <f>ROUND(((VLOOKUP($B$10,barèmesactuels,F49+2,FALSE)+$B$32*VLOOKUP($B$10,barèmesactuels,F49+2,FALSE)+Paramètres!$D$8*VLOOKUP($B$10,Foyer,F49+2,FALSE)+Paramètres!$D$9*VLOOKUP($B$10,Residence,F49+2,FALSE)+Paramètres!$D$10*VLOOKUP($B$10,Supplement,F49+2,FALSE)+Paramètres!$D$11*VLOOKUP($B$10,Complement,F49+2,FALSE)+VLOOKUP($B$15,'TPP-QPP'!$A$1:$C$4,3,FALSE)*(IF($B$17="nee",$B$19,100%))+$B$33)),2)</f>
        <v>5079.3599999999997</v>
      </c>
      <c r="N49" s="43">
        <f>IF(Paramètres!$D$6="Full cat 1",VLOOKUP(Paramètres!$D$16,barèmescible,L49+2,FALSE)+VLOOKUP($B$22,'TPP-QPP'!$A$1:$E$4,5,FALSE)*(IF($B$24="nee",$B$26,100%)),IF(Paramètres!$D$6="Répartition",$B$41*VLOOKUP(Paramètres!$D$16,barèmescible,L49+2,FALSE)+VLOOKUP($B$22,'TPP-QPP'!$A$1:$E$4,5,FALSE)*(IF($B$24="nee",$B$26,100%)),0))</f>
        <v>5131.9799999999996</v>
      </c>
      <c r="O49" s="43">
        <f>IF($B$44="",0,IF(Paramètres!$D$6="Full cat 2",VLOOKUP(Paramètres!$D$17,barèmescible,$F49+2,FALSE)+VLOOKUP($B$22,'TPP-QPP'!$A$1:$E$4,5,FALSE)*(IF($B$24="nee",$B$26,100%)),IF(Paramètres!$D$6="Répartition",$B$46*VLOOKUP(Paramètres!$D$17,barèmescible,$F49+2,FALSE),0)))</f>
        <v>0</v>
      </c>
      <c r="P49" s="43">
        <f>IF($B$49="",0,IF(Paramètres!$D$6="Full cat 3",VLOOKUP(Paramètres!$D$18,barèmescible,$F49+2,FALSE)+VLOOKUP($B$22,'TPP-QPP'!$A$1:$E$4,5,FALSE)*(IF($B$24="nee",$B$26,100%)),IF(Paramètres!$D$6="Répartition",$B$51*VLOOKUP(Paramètres!$D$18,barèmescible,$F49+2,FALSE),0)))</f>
        <v>0</v>
      </c>
      <c r="Q49" s="43">
        <f t="shared" si="2"/>
        <v>5131.9799999999996</v>
      </c>
      <c r="R49" s="44">
        <f>IF(Paramètres!$D$20=1,'Match code-catégorie'!$K$2,IF(Paramètres!$D$21=1,'Match code-catégorie'!$K$3,ROUND(Q49*12/1976,4)))</f>
        <v>31.165900000000001</v>
      </c>
      <c r="S49" s="72"/>
    </row>
    <row r="50" spans="1:19" x14ac:dyDescent="0.25">
      <c r="A50" s="55" t="str">
        <f>IF(B49="","",IF(B49="Manquant",'Match code-catégorie'!$K$4,VLOOKUP(B49,'Match code-catégorie'!$A$1:$B$223,2,FALSE)))</f>
        <v/>
      </c>
      <c r="E50" s="95"/>
      <c r="F50" s="29">
        <v>40</v>
      </c>
      <c r="G50" s="43">
        <f>IF(Paramètres!D60=1,'Match code-catégorie'!$K$2,IF(Paramètres!D61=1,'Match code-catégorie'!$K$3,IF(Paramètres!D54=2,ROUND(Paramètres!$D$13*Paramètres!$D$12,2),IF(Paramètres!D54=3,ROUND((Paramètres!$D$13+Paramètres!$D$8*VLOOKUP($B$10,Foyer,F50+2,FALSE)+Paramètres!$D$9*VLOOKUP($B$10,Residence,F50+2,FALSE)+Paramètres!$D$10*VLOOKUP($B$10,Supplement,F50+2,FALSE)+Paramètres!$D$11*VLOOKUP($B$10,Complement,F50+2,FALSE)+VLOOKUP($B$15,'TPP-QPP'!$A$1:$C$4,3,FALSE)*(IF($B$17="nee",$B$19,100%))+$B$33)*Paramètres!$D$12,2),ROUND(((VLOOKUP($B$10,barèmesactuels,F50+2,FALSE)+$B$32*VLOOKUP($B$10,barèmesactuels,F50+2,FALSE)+Paramètres!$D$8*VLOOKUP($B$10,Foyer,F50+2,FALSE)+Paramètres!$D$9*VLOOKUP($B$10,Residence,F50+2,FALSE)+Paramètres!$D$10*VLOOKUP($B$10,Supplement,F50+2,FALSE)+Paramètres!$D$11*VLOOKUP($B$10,Complement,F50+2,FALSE)+VLOOKUP($B$15,'TPP-QPP'!$A$1:$C$4,3,FALSE)*(IF($B$17="nee",$B$19,100%))+$B$33))*Paramètres!$D$12,2)))))</f>
        <v>5079.3599999999997</v>
      </c>
      <c r="H50" s="43">
        <f>IF(Paramètres!$D$6="Full cat 1",(VLOOKUP(Paramètres!$D$16,barèmescible,F50+2,FALSE)+VLOOKUP($B$22,'TPP-QPP'!$A$1:$E$4,5,FALSE)*(IF($B$24="nee",$B$26,100%)))*Paramètres!$D$12,IF(Paramètres!$D$6="Répartition",(($B$41*VLOOKUP(Paramètres!$D$16,barèmescible,F50+2,FALSE))+VLOOKUP($B$22,'TPP-QPP'!$A$1:$E$4,5,FALSE)*(IF($B$24="nee",$B$26,100%)))*Paramètres!$D$12,0))</f>
        <v>5131.9799999999996</v>
      </c>
      <c r="I50" s="43">
        <f>IF($B$44="",0,IF(Paramètres!$D$6="Full cat 2",(VLOOKUP(Paramètres!$D$17,barèmescible,$F50+2,FALSE)+VLOOKUP($B$22,'TPP-QPP'!$A$1:$E$4,5,FALSE)*(IF($B$24="nee",$B$26,100%)))*Paramètres!$D$12,IF(Paramètres!$D$6="Répartition",$B$46*VLOOKUP(Paramètres!$D$17,barèmescible,$F50+2,FALSE)*Paramètres!$D$12,0)))</f>
        <v>0</v>
      </c>
      <c r="J50" s="43">
        <f>IF($B$49="",0,IF(Paramètres!$D$6="Full cat 3",(VLOOKUP(Paramètres!$D$18,barèmescible,$F50+2,FALSE)+VLOOKUP($B$22,'TPP-QPP'!$A$1:$E$4,5,FALSE)*(IF($B$24="nee",$B$26,100%)))*Paramètres!$D$12,IF(Paramètres!$D$6="Répartition",$B$51*VLOOKUP(Paramètres!$D$18,barèmescible,$F50+2,FALSE)*Paramètres!$D$12,0)))</f>
        <v>0</v>
      </c>
      <c r="K50" s="43">
        <f>IF(Paramètres!$D$20=1,'Match code-catégorie'!$K$2,IF(Paramètres!$D$21=1,'Match code-catégorie'!$K$3,ROUND(SUM(H50:J50),2)))</f>
        <v>5131.9799999999996</v>
      </c>
      <c r="L50" s="29">
        <v>40</v>
      </c>
      <c r="M50" s="43">
        <f>ROUND(((VLOOKUP($B$10,barèmesactuels,F50+2,FALSE)+$B$32*VLOOKUP($B$10,barèmesactuels,F50+2,FALSE)+Paramètres!$D$8*VLOOKUP($B$10,Foyer,F50+2,FALSE)+Paramètres!$D$9*VLOOKUP($B$10,Residence,F50+2,FALSE)+Paramètres!$D$10*VLOOKUP($B$10,Supplement,F50+2,FALSE)+Paramètres!$D$11*VLOOKUP($B$10,Complement,F50+2,FALSE)+VLOOKUP($B$15,'TPP-QPP'!$A$1:$C$4,3,FALSE)*(IF($B$17="nee",$B$19,100%))+$B$33)),2)</f>
        <v>5079.3599999999997</v>
      </c>
      <c r="N50" s="43">
        <f>IF(Paramètres!$D$6="Full cat 1",VLOOKUP(Paramètres!$D$16,barèmescible,L50+2,FALSE)+VLOOKUP($B$22,'TPP-QPP'!$A$1:$E$4,5,FALSE)*(IF($B$24="nee",$B$26,100%)),IF(Paramètres!$D$6="Répartition",$B$41*VLOOKUP(Paramètres!$D$16,barèmescible,L50+2,FALSE)+VLOOKUP($B$22,'TPP-QPP'!$A$1:$E$4,5,FALSE)*(IF($B$24="nee",$B$26,100%)),0))</f>
        <v>5131.9799999999996</v>
      </c>
      <c r="O50" s="43">
        <f>IF($B$44="",0,IF(Paramètres!$D$6="Full cat 2",VLOOKUP(Paramètres!$D$17,barèmescible,$F50+2,FALSE)+VLOOKUP($B$22,'TPP-QPP'!$A$1:$E$4,5,FALSE)*(IF($B$24="nee",$B$26,100%)),IF(Paramètres!$D$6="Répartition",$B$46*VLOOKUP(Paramètres!$D$17,barèmescible,$F50+2,FALSE),0)))</f>
        <v>0</v>
      </c>
      <c r="P50" s="43">
        <f>IF($B$49="",0,IF(Paramètres!$D$6="Full cat 3",VLOOKUP(Paramètres!$D$18,barèmescible,$F50+2,FALSE)+VLOOKUP($B$22,'TPP-QPP'!$A$1:$E$4,5,FALSE)*(IF($B$24="nee",$B$26,100%)),IF(Paramètres!$D$6="Répartition",$B$51*VLOOKUP(Paramètres!$D$18,barèmescible,$F50+2,FALSE),0)))</f>
        <v>0</v>
      </c>
      <c r="Q50" s="43">
        <f t="shared" si="2"/>
        <v>5131.9799999999996</v>
      </c>
      <c r="R50" s="44">
        <f>IF(Paramètres!$D$20=1,'Match code-catégorie'!$K$2,IF(Paramètres!$D$21=1,'Match code-catégorie'!$K$3,ROUND(Q50*12/1976,4)))</f>
        <v>31.165900000000001</v>
      </c>
      <c r="S50" s="72"/>
    </row>
    <row r="51" spans="1:19" x14ac:dyDescent="0.25">
      <c r="A51" t="s">
        <v>129</v>
      </c>
      <c r="B51" s="30"/>
      <c r="E51" s="95"/>
      <c r="F51" s="29">
        <v>41</v>
      </c>
      <c r="G51" s="43">
        <f>IF(Paramètres!D61=1,'Match code-catégorie'!$K$2,IF(Paramètres!D62=1,'Match code-catégorie'!$K$3,IF(Paramètres!D55=2,ROUND(Paramètres!$D$13*Paramètres!$D$12,2),IF(Paramètres!D55=3,ROUND((Paramètres!$D$13+Paramètres!$D$8*VLOOKUP($B$10,Foyer,F51+2,FALSE)+Paramètres!$D$9*VLOOKUP($B$10,Residence,F51+2,FALSE)+Paramètres!$D$10*VLOOKUP($B$10,Supplement,F51+2,FALSE)+Paramètres!$D$11*VLOOKUP($B$10,Complement,F51+2,FALSE)+VLOOKUP($B$15,'TPP-QPP'!$A$1:$C$4,3,FALSE)*(IF($B$17="nee",$B$19,100%))+$B$33)*Paramètres!$D$12,2),ROUND(((VLOOKUP($B$10,barèmesactuels,F51+2,FALSE)+$B$32*VLOOKUP($B$10,barèmesactuels,F51+2,FALSE)+Paramètres!$D$8*VLOOKUP($B$10,Foyer,F51+2,FALSE)+Paramètres!$D$9*VLOOKUP($B$10,Residence,F51+2,FALSE)+Paramètres!$D$10*VLOOKUP($B$10,Supplement,F51+2,FALSE)+Paramètres!$D$11*VLOOKUP($B$10,Complement,F51+2,FALSE)+VLOOKUP($B$15,'TPP-QPP'!$A$1:$C$4,3,FALSE)*(IF($B$17="nee",$B$19,100%))+$B$33))*Paramètres!$D$12,2)))))</f>
        <v>5079.3599999999997</v>
      </c>
      <c r="H51" s="43">
        <f>IF(Paramètres!$D$6="Full cat 1",(VLOOKUP(Paramètres!$D$16,barèmescible,F51+2,FALSE)+VLOOKUP($B$22,'TPP-QPP'!$A$1:$E$4,5,FALSE)*(IF($B$24="nee",$B$26,100%)))*Paramètres!$D$12,IF(Paramètres!$D$6="Répartition",(($B$41*VLOOKUP(Paramètres!$D$16,barèmescible,F51+2,FALSE))+VLOOKUP($B$22,'TPP-QPP'!$A$1:$E$4,5,FALSE)*(IF($B$24="nee",$B$26,100%)))*Paramètres!$D$12,0))</f>
        <v>5131.9799999999996</v>
      </c>
      <c r="I51" s="43">
        <f>IF($B$44="",0,IF(Paramètres!$D$6="Full cat 2",(VLOOKUP(Paramètres!$D$17,barèmescible,$F51+2,FALSE)+VLOOKUP($B$22,'TPP-QPP'!$A$1:$E$4,5,FALSE)*(IF($B$24="nee",$B$26,100%)))*Paramètres!$D$12,IF(Paramètres!$D$6="Répartition",$B$46*VLOOKUP(Paramètres!$D$17,barèmescible,$F51+2,FALSE)*Paramètres!$D$12,0)))</f>
        <v>0</v>
      </c>
      <c r="J51" s="43">
        <f>IF($B$49="",0,IF(Paramètres!$D$6="Full cat 3",(VLOOKUP(Paramètres!$D$18,barèmescible,$F51+2,FALSE)+VLOOKUP($B$22,'TPP-QPP'!$A$1:$E$4,5,FALSE)*(IF($B$24="nee",$B$26,100%)))*Paramètres!$D$12,IF(Paramètres!$D$6="Répartition",$B$51*VLOOKUP(Paramètres!$D$18,barèmescible,$F51+2,FALSE)*Paramètres!$D$12,0)))</f>
        <v>0</v>
      </c>
      <c r="K51" s="43">
        <f>IF(Paramètres!$D$20=1,'Match code-catégorie'!$K$2,IF(Paramètres!$D$21=1,'Match code-catégorie'!$K$3,ROUND(SUM(H51:J51),2)))</f>
        <v>5131.9799999999996</v>
      </c>
      <c r="L51" s="29">
        <v>41</v>
      </c>
      <c r="M51" s="43">
        <f>ROUND(((VLOOKUP($B$10,barèmesactuels,F51+2,FALSE)+$B$32*VLOOKUP($B$10,barèmesactuels,F51+2,FALSE)+Paramètres!$D$8*VLOOKUP($B$10,Foyer,F51+2,FALSE)+Paramètres!$D$9*VLOOKUP($B$10,Residence,F51+2,FALSE)+Paramètres!$D$10*VLOOKUP($B$10,Supplement,F51+2,FALSE)+Paramètres!$D$11*VLOOKUP($B$10,Complement,F51+2,FALSE)+VLOOKUP($B$15,'TPP-QPP'!$A$1:$C$4,3,FALSE)*(IF($B$17="nee",$B$19,100%))+$B$33)),2)</f>
        <v>5079.3599999999997</v>
      </c>
      <c r="N51" s="43">
        <f>IF(Paramètres!$D$6="Full cat 1",VLOOKUP(Paramètres!$D$16,barèmescible,L51+2,FALSE)+VLOOKUP($B$22,'TPP-QPP'!$A$1:$E$4,5,FALSE)*(IF($B$24="nee",$B$26,100%)),IF(Paramètres!$D$6="Répartition",$B$41*VLOOKUP(Paramètres!$D$16,barèmescible,L51+2,FALSE)+VLOOKUP($B$22,'TPP-QPP'!$A$1:$E$4,5,FALSE)*(IF($B$24="nee",$B$26,100%)),0))</f>
        <v>5131.9799999999996</v>
      </c>
      <c r="O51" s="43">
        <f>IF($B$44="",0,IF(Paramètres!$D$6="Full cat 2",VLOOKUP(Paramètres!$D$17,barèmescible,$F51+2,FALSE)+VLOOKUP($B$22,'TPP-QPP'!$A$1:$E$4,5,FALSE)*(IF($B$24="nee",$B$26,100%)),IF(Paramètres!$D$6="Répartition",$B$46*VLOOKUP(Paramètres!$D$17,barèmescible,$F51+2,FALSE),0)))</f>
        <v>0</v>
      </c>
      <c r="P51" s="43">
        <f>IF($B$49="",0,IF(Paramètres!$D$6="Full cat 3",VLOOKUP(Paramètres!$D$18,barèmescible,$F51+2,FALSE)+VLOOKUP($B$22,'TPP-QPP'!$A$1:$E$4,5,FALSE)*(IF($B$24="nee",$B$26,100%)),IF(Paramètres!$D$6="Répartition",$B$51*VLOOKUP(Paramètres!$D$18,barèmescible,$F51+2,FALSE),0)))</f>
        <v>0</v>
      </c>
      <c r="Q51" s="43">
        <f t="shared" si="2"/>
        <v>5131.9799999999996</v>
      </c>
      <c r="R51" s="44">
        <f>IF(Paramètres!$D$20=1,'Match code-catégorie'!$K$2,IF(Paramètres!$D$21=1,'Match code-catégorie'!$K$3,ROUND(Q51*12/1976,4)))</f>
        <v>31.165900000000001</v>
      </c>
      <c r="S51" s="72"/>
    </row>
    <row r="52" spans="1:19" x14ac:dyDescent="0.25">
      <c r="A52" s="1" t="s">
        <v>379</v>
      </c>
      <c r="B52" s="40"/>
      <c r="E52" s="95"/>
      <c r="F52" s="29">
        <v>42</v>
      </c>
      <c r="G52" s="43">
        <f>IF(Paramètres!D62=1,'Match code-catégorie'!$K$2,IF(Paramètres!D63=1,'Match code-catégorie'!$K$3,IF(Paramètres!D56=2,ROUND(Paramètres!$D$13*Paramètres!$D$12,2),IF(Paramètres!D56=3,ROUND((Paramètres!$D$13+Paramètres!$D$8*VLOOKUP($B$10,Foyer,F52+2,FALSE)+Paramètres!$D$9*VLOOKUP($B$10,Residence,F52+2,FALSE)+Paramètres!$D$10*VLOOKUP($B$10,Supplement,F52+2,FALSE)+Paramètres!$D$11*VLOOKUP($B$10,Complement,F52+2,FALSE)+VLOOKUP($B$15,'TPP-QPP'!$A$1:$C$4,3,FALSE)*(IF($B$17="nee",$B$19,100%))+$B$33)*Paramètres!$D$12,2),ROUND(((VLOOKUP($B$10,barèmesactuels,F52+2,FALSE)+$B$32*VLOOKUP($B$10,barèmesactuels,F52+2,FALSE)+Paramètres!$D$8*VLOOKUP($B$10,Foyer,F52+2,FALSE)+Paramètres!$D$9*VLOOKUP($B$10,Residence,F52+2,FALSE)+Paramètres!$D$10*VLOOKUP($B$10,Supplement,F52+2,FALSE)+Paramètres!$D$11*VLOOKUP($B$10,Complement,F52+2,FALSE)+VLOOKUP($B$15,'TPP-QPP'!$A$1:$C$4,3,FALSE)*(IF($B$17="nee",$B$19,100%))+$B$33))*Paramètres!$D$12,2)))))</f>
        <v>5079.3599999999997</v>
      </c>
      <c r="H52" s="43">
        <f>IF(Paramètres!$D$6="Full cat 1",(VLOOKUP(Paramètres!$D$16,barèmescible,F52+2,FALSE)+VLOOKUP($B$22,'TPP-QPP'!$A$1:$E$4,5,FALSE)*(IF($B$24="nee",$B$26,100%)))*Paramètres!$D$12,IF(Paramètres!$D$6="Répartition",(($B$41*VLOOKUP(Paramètres!$D$16,barèmescible,F52+2,FALSE))+VLOOKUP($B$22,'TPP-QPP'!$A$1:$E$4,5,FALSE)*(IF($B$24="nee",$B$26,100%)))*Paramètres!$D$12,0))</f>
        <v>5131.9799999999996</v>
      </c>
      <c r="I52" s="43">
        <f>IF($B$44="",0,IF(Paramètres!$D$6="Full cat 2",(VLOOKUP(Paramètres!$D$17,barèmescible,$F52+2,FALSE)+VLOOKUP($B$22,'TPP-QPP'!$A$1:$E$4,5,FALSE)*(IF($B$24="nee",$B$26,100%)))*Paramètres!$D$12,IF(Paramètres!$D$6="Répartition",$B$46*VLOOKUP(Paramètres!$D$17,barèmescible,$F52+2,FALSE)*Paramètres!$D$12,0)))</f>
        <v>0</v>
      </c>
      <c r="J52" s="43">
        <f>IF($B$49="",0,IF(Paramètres!$D$6="Full cat 3",(VLOOKUP(Paramètres!$D$18,barèmescible,$F52+2,FALSE)+VLOOKUP($B$22,'TPP-QPP'!$A$1:$E$4,5,FALSE)*(IF($B$24="nee",$B$26,100%)))*Paramètres!$D$12,IF(Paramètres!$D$6="Répartition",$B$51*VLOOKUP(Paramètres!$D$18,barèmescible,$F52+2,FALSE)*Paramètres!$D$12,0)))</f>
        <v>0</v>
      </c>
      <c r="K52" s="43">
        <f>IF(Paramètres!$D$20=1,'Match code-catégorie'!$K$2,IF(Paramètres!$D$21=1,'Match code-catégorie'!$K$3,ROUND(SUM(H52:J52),2)))</f>
        <v>5131.9799999999996</v>
      </c>
      <c r="L52" s="29">
        <v>42</v>
      </c>
      <c r="M52" s="43">
        <f>ROUND(((VLOOKUP($B$10,barèmesactuels,F52+2,FALSE)+$B$32*VLOOKUP($B$10,barèmesactuels,F52+2,FALSE)+Paramètres!$D$8*VLOOKUP($B$10,Foyer,F52+2,FALSE)+Paramètres!$D$9*VLOOKUP($B$10,Residence,F52+2,FALSE)+Paramètres!$D$10*VLOOKUP($B$10,Supplement,F52+2,FALSE)+Paramètres!$D$11*VLOOKUP($B$10,Complement,F52+2,FALSE)+VLOOKUP($B$15,'TPP-QPP'!$A$1:$C$4,3,FALSE)*(IF($B$17="nee",$B$19,100%))+$B$33)),2)</f>
        <v>5079.3599999999997</v>
      </c>
      <c r="N52" s="43">
        <f>IF(Paramètres!$D$6="Full cat 1",VLOOKUP(Paramètres!$D$16,barèmescible,L52+2,FALSE)+VLOOKUP($B$22,'TPP-QPP'!$A$1:$E$4,5,FALSE)*(IF($B$24="nee",$B$26,100%)),IF(Paramètres!$D$6="Répartition",$B$41*VLOOKUP(Paramètres!$D$16,barèmescible,L52+2,FALSE)+VLOOKUP($B$22,'TPP-QPP'!$A$1:$E$4,5,FALSE)*(IF($B$24="nee",$B$26,100%)),0))</f>
        <v>5131.9799999999996</v>
      </c>
      <c r="O52" s="43">
        <f>IF($B$44="",0,IF(Paramètres!$D$6="Full cat 2",VLOOKUP(Paramètres!$D$17,barèmescible,$F52+2,FALSE)+VLOOKUP($B$22,'TPP-QPP'!$A$1:$E$4,5,FALSE)*(IF($B$24="nee",$B$26,100%)),IF(Paramètres!$D$6="Répartition",$B$46*VLOOKUP(Paramètres!$D$17,barèmescible,$F52+2,FALSE),0)))</f>
        <v>0</v>
      </c>
      <c r="P52" s="43">
        <f>IF($B$49="",0,IF(Paramètres!$D$6="Full cat 3",VLOOKUP(Paramètres!$D$18,barèmescible,$F52+2,FALSE)+VLOOKUP($B$22,'TPP-QPP'!$A$1:$E$4,5,FALSE)*(IF($B$24="nee",$B$26,100%)),IF(Paramètres!$D$6="Répartition",$B$51*VLOOKUP(Paramètres!$D$18,barèmescible,$F52+2,FALSE),0)))</f>
        <v>0</v>
      </c>
      <c r="Q52" s="43">
        <f t="shared" si="2"/>
        <v>5131.9799999999996</v>
      </c>
      <c r="R52" s="44">
        <f>IF(Paramètres!$D$20=1,'Match code-catégorie'!$K$2,IF(Paramètres!$D$21=1,'Match code-catégorie'!$K$3,ROUND(Q52*12/1976,4)))</f>
        <v>31.165900000000001</v>
      </c>
      <c r="S52" s="72"/>
    </row>
    <row r="53" spans="1:19" x14ac:dyDescent="0.25">
      <c r="E53" s="95"/>
      <c r="F53" s="29">
        <v>43</v>
      </c>
      <c r="G53" s="43">
        <f>IF(Paramètres!D63=1,'Match code-catégorie'!$K$2,IF(Paramètres!D64=1,'Match code-catégorie'!$K$3,IF(Paramètres!D57=2,ROUND(Paramètres!$D$13*Paramètres!$D$12,2),IF(Paramètres!D57=3,ROUND((Paramètres!$D$13+Paramètres!$D$8*VLOOKUP($B$10,Foyer,F53+2,FALSE)+Paramètres!$D$9*VLOOKUP($B$10,Residence,F53+2,FALSE)+Paramètres!$D$10*VLOOKUP($B$10,Supplement,F53+2,FALSE)+Paramètres!$D$11*VLOOKUP($B$10,Complement,F53+2,FALSE)+VLOOKUP($B$15,'TPP-QPP'!$A$1:$C$4,3,FALSE)*(IF($B$17="nee",$B$19,100%))+$B$33)*Paramètres!$D$12,2),ROUND(((VLOOKUP($B$10,barèmesactuels,F53+2,FALSE)+$B$32*VLOOKUP($B$10,barèmesactuels,F53+2,FALSE)+Paramètres!$D$8*VLOOKUP($B$10,Foyer,F53+2,FALSE)+Paramètres!$D$9*VLOOKUP($B$10,Residence,F53+2,FALSE)+Paramètres!$D$10*VLOOKUP($B$10,Supplement,F53+2,FALSE)+Paramètres!$D$11*VLOOKUP($B$10,Complement,F53+2,FALSE)+VLOOKUP($B$15,'TPP-QPP'!$A$1:$C$4,3,FALSE)*(IF($B$17="nee",$B$19,100%))+$B$33))*Paramètres!$D$12,2)))))</f>
        <v>5079.3599999999997</v>
      </c>
      <c r="H53" s="43">
        <f>IF(Paramètres!$D$6="Full cat 1",(VLOOKUP(Paramètres!$D$16,barèmescible,F53+2,FALSE)+VLOOKUP($B$22,'TPP-QPP'!$A$1:$E$4,5,FALSE)*(IF($B$24="nee",$B$26,100%)))*Paramètres!$D$12,IF(Paramètres!$D$6="Répartition",(($B$41*VLOOKUP(Paramètres!$D$16,barèmescible,F53+2,FALSE))+VLOOKUP($B$22,'TPP-QPP'!$A$1:$E$4,5,FALSE)*(IF($B$24="nee",$B$26,100%)))*Paramètres!$D$12,0))</f>
        <v>5131.9799999999996</v>
      </c>
      <c r="I53" s="43">
        <f>IF($B$44="",0,IF(Paramètres!$D$6="Full cat 2",(VLOOKUP(Paramètres!$D$17,barèmescible,$F53+2,FALSE)+VLOOKUP($B$22,'TPP-QPP'!$A$1:$E$4,5,FALSE)*(IF($B$24="nee",$B$26,100%)))*Paramètres!$D$12,IF(Paramètres!$D$6="Répartition",$B$46*VLOOKUP(Paramètres!$D$17,barèmescible,$F53+2,FALSE)*Paramètres!$D$12,0)))</f>
        <v>0</v>
      </c>
      <c r="J53" s="43">
        <f>IF($B$49="",0,IF(Paramètres!$D$6="Full cat 3",(VLOOKUP(Paramètres!$D$18,barèmescible,$F53+2,FALSE)+VLOOKUP($B$22,'TPP-QPP'!$A$1:$E$4,5,FALSE)*(IF($B$24="nee",$B$26,100%)))*Paramètres!$D$12,IF(Paramètres!$D$6="Répartition",$B$51*VLOOKUP(Paramètres!$D$18,barèmescible,$F53+2,FALSE)*Paramètres!$D$12,0)))</f>
        <v>0</v>
      </c>
      <c r="K53" s="43">
        <f>IF(Paramètres!$D$20=1,'Match code-catégorie'!$K$2,IF(Paramètres!$D$21=1,'Match code-catégorie'!$K$3,ROUND(SUM(H53:J53),2)))</f>
        <v>5131.9799999999996</v>
      </c>
      <c r="L53" s="29">
        <v>43</v>
      </c>
      <c r="M53" s="43">
        <f>ROUND(((VLOOKUP($B$10,barèmesactuels,F53+2,FALSE)+$B$32*VLOOKUP($B$10,barèmesactuels,F53+2,FALSE)+Paramètres!$D$8*VLOOKUP($B$10,Foyer,F53+2,FALSE)+Paramètres!$D$9*VLOOKUP($B$10,Residence,F53+2,FALSE)+Paramètres!$D$10*VLOOKUP($B$10,Supplement,F53+2,FALSE)+Paramètres!$D$11*VLOOKUP($B$10,Complement,F53+2,FALSE)+VLOOKUP($B$15,'TPP-QPP'!$A$1:$C$4,3,FALSE)*(IF($B$17="nee",$B$19,100%))+$B$33)),2)</f>
        <v>5079.3599999999997</v>
      </c>
      <c r="N53" s="43">
        <f>IF(Paramètres!$D$6="Full cat 1",VLOOKUP(Paramètres!$D$16,barèmescible,L53+2,FALSE)+VLOOKUP($B$22,'TPP-QPP'!$A$1:$E$4,5,FALSE)*(IF($B$24="nee",$B$26,100%)),IF(Paramètres!$D$6="Répartition",$B$41*VLOOKUP(Paramètres!$D$16,barèmescible,L53+2,FALSE)+VLOOKUP($B$22,'TPP-QPP'!$A$1:$E$4,5,FALSE)*(IF($B$24="nee",$B$26,100%)),0))</f>
        <v>5131.9799999999996</v>
      </c>
      <c r="O53" s="43">
        <f>IF($B$44="",0,IF(Paramètres!$D$6="Full cat 2",VLOOKUP(Paramètres!$D$17,barèmescible,$F53+2,FALSE)+VLOOKUP($B$22,'TPP-QPP'!$A$1:$E$4,5,FALSE)*(IF($B$24="nee",$B$26,100%)),IF(Paramètres!$D$6="Répartition",$B$46*VLOOKUP(Paramètres!$D$17,barèmescible,$F53+2,FALSE),0)))</f>
        <v>0</v>
      </c>
      <c r="P53" s="43">
        <f>IF($B$49="",0,IF(Paramètres!$D$6="Full cat 3",VLOOKUP(Paramètres!$D$18,barèmescible,$F53+2,FALSE)+VLOOKUP($B$22,'TPP-QPP'!$A$1:$E$4,5,FALSE)*(IF($B$24="nee",$B$26,100%)),IF(Paramètres!$D$6="Répartition",$B$51*VLOOKUP(Paramètres!$D$18,barèmescible,$F53+2,FALSE),0)))</f>
        <v>0</v>
      </c>
      <c r="Q53" s="43">
        <f t="shared" si="2"/>
        <v>5131.9799999999996</v>
      </c>
      <c r="R53" s="44">
        <f>IF(Paramètres!$D$20=1,'Match code-catégorie'!$K$2,IF(Paramètres!$D$21=1,'Match code-catégorie'!$K$3,ROUND(Q53*12/1976,4)))</f>
        <v>31.165900000000001</v>
      </c>
      <c r="S53" s="72"/>
    </row>
    <row r="54" spans="1:19" x14ac:dyDescent="0.25">
      <c r="A54" s="93" t="str">
        <f>IF(SUM(B41,B46,B51)=1,"","De som van de cellen B41, B46 en B51 moet gelijk zijn aan 100%")</f>
        <v/>
      </c>
      <c r="E54" s="95"/>
      <c r="F54" s="29">
        <v>44</v>
      </c>
      <c r="G54" s="43">
        <f>IF(Paramètres!D64=1,'Match code-catégorie'!$K$2,IF(Paramètres!D65=1,'Match code-catégorie'!$K$3,IF(Paramètres!D58=2,ROUND(Paramètres!$D$13*Paramètres!$D$12,2),IF(Paramètres!D58=3,ROUND((Paramètres!$D$13+Paramètres!$D$8*VLOOKUP($B$10,Foyer,F54+2,FALSE)+Paramètres!$D$9*VLOOKUP($B$10,Residence,F54+2,FALSE)+Paramètres!$D$10*VLOOKUP($B$10,Supplement,F54+2,FALSE)+Paramètres!$D$11*VLOOKUP($B$10,Complement,F54+2,FALSE)+VLOOKUP($B$15,'TPP-QPP'!$A$1:$C$4,3,FALSE)*(IF($B$17="nee",$B$19,100%))+$B$33)*Paramètres!$D$12,2),ROUND(((VLOOKUP($B$10,barèmesactuels,F54+2,FALSE)+$B$32*VLOOKUP($B$10,barèmesactuels,F54+2,FALSE)+Paramètres!$D$8*VLOOKUP($B$10,Foyer,F54+2,FALSE)+Paramètres!$D$9*VLOOKUP($B$10,Residence,F54+2,FALSE)+Paramètres!$D$10*VLOOKUP($B$10,Supplement,F54+2,FALSE)+Paramètres!$D$11*VLOOKUP($B$10,Complement,F54+2,FALSE)+VLOOKUP($B$15,'TPP-QPP'!$A$1:$C$4,3,FALSE)*(IF($B$17="nee",$B$19,100%))+$B$33))*Paramètres!$D$12,2)))))</f>
        <v>5079.3599999999997</v>
      </c>
      <c r="H54" s="43">
        <f>IF(Paramètres!$D$6="Full cat 1",(VLOOKUP(Paramètres!$D$16,barèmescible,F54+2,FALSE)+VLOOKUP($B$22,'TPP-QPP'!$A$1:$E$4,5,FALSE)*(IF($B$24="nee",$B$26,100%)))*Paramètres!$D$12,IF(Paramètres!$D$6="Répartition",(($B$41*VLOOKUP(Paramètres!$D$16,barèmescible,F54+2,FALSE))+VLOOKUP($B$22,'TPP-QPP'!$A$1:$E$4,5,FALSE)*(IF($B$24="nee",$B$26,100%)))*Paramètres!$D$12,0))</f>
        <v>5131.9799999999996</v>
      </c>
      <c r="I54" s="43">
        <f>IF($B$44="",0,IF(Paramètres!$D$6="Full cat 2",(VLOOKUP(Paramètres!$D$17,barèmescible,$F54+2,FALSE)+VLOOKUP($B$22,'TPP-QPP'!$A$1:$E$4,5,FALSE)*(IF($B$24="nee",$B$26,100%)))*Paramètres!$D$12,IF(Paramètres!$D$6="Répartition",$B$46*VLOOKUP(Paramètres!$D$17,barèmescible,$F54+2,FALSE)*Paramètres!$D$12,0)))</f>
        <v>0</v>
      </c>
      <c r="J54" s="43">
        <f>IF($B$49="",0,IF(Paramètres!$D$6="Full cat 3",(VLOOKUP(Paramètres!$D$18,barèmescible,$F54+2,FALSE)+VLOOKUP($B$22,'TPP-QPP'!$A$1:$E$4,5,FALSE)*(IF($B$24="nee",$B$26,100%)))*Paramètres!$D$12,IF(Paramètres!$D$6="Répartition",$B$51*VLOOKUP(Paramètres!$D$18,barèmescible,$F54+2,FALSE)*Paramètres!$D$12,0)))</f>
        <v>0</v>
      </c>
      <c r="K54" s="43">
        <f>IF(Paramètres!$D$20=1,'Match code-catégorie'!$K$2,IF(Paramètres!$D$21=1,'Match code-catégorie'!$K$3,ROUND(SUM(H54:J54),2)))</f>
        <v>5131.9799999999996</v>
      </c>
      <c r="L54" s="29">
        <v>44</v>
      </c>
      <c r="M54" s="43">
        <f>ROUND(((VLOOKUP($B$10,barèmesactuels,F54+2,FALSE)+$B$32*VLOOKUP($B$10,barèmesactuels,F54+2,FALSE)+Paramètres!$D$8*VLOOKUP($B$10,Foyer,F54+2,FALSE)+Paramètres!$D$9*VLOOKUP($B$10,Residence,F54+2,FALSE)+Paramètres!$D$10*VLOOKUP($B$10,Supplement,F54+2,FALSE)+Paramètres!$D$11*VLOOKUP($B$10,Complement,F54+2,FALSE)+VLOOKUP($B$15,'TPP-QPP'!$A$1:$C$4,3,FALSE)*(IF($B$17="nee",$B$19,100%))+$B$33)),2)</f>
        <v>5079.3599999999997</v>
      </c>
      <c r="N54" s="43">
        <f>IF(Paramètres!$D$6="Full cat 1",VLOOKUP(Paramètres!$D$16,barèmescible,L54+2,FALSE)+VLOOKUP($B$22,'TPP-QPP'!$A$1:$E$4,5,FALSE)*(IF($B$24="nee",$B$26,100%)),IF(Paramètres!$D$6="Répartition",$B$41*VLOOKUP(Paramètres!$D$16,barèmescible,L54+2,FALSE)+VLOOKUP($B$22,'TPP-QPP'!$A$1:$E$4,5,FALSE)*(IF($B$24="nee",$B$26,100%)),0))</f>
        <v>5131.9799999999996</v>
      </c>
      <c r="O54" s="43">
        <f>IF($B$44="",0,IF(Paramètres!$D$6="Full cat 2",VLOOKUP(Paramètres!$D$17,barèmescible,$F54+2,FALSE)+VLOOKUP($B$22,'TPP-QPP'!$A$1:$E$4,5,FALSE)*(IF($B$24="nee",$B$26,100%)),IF(Paramètres!$D$6="Répartition",$B$46*VLOOKUP(Paramètres!$D$17,barèmescible,$F54+2,FALSE),0)))</f>
        <v>0</v>
      </c>
      <c r="P54" s="43">
        <f>IF($B$49="",0,IF(Paramètres!$D$6="Full cat 3",VLOOKUP(Paramètres!$D$18,barèmescible,$F54+2,FALSE)+VLOOKUP($B$22,'TPP-QPP'!$A$1:$E$4,5,FALSE)*(IF($B$24="nee",$B$26,100%)),IF(Paramètres!$D$6="Répartition",$B$51*VLOOKUP(Paramètres!$D$18,barèmescible,$F54+2,FALSE),0)))</f>
        <v>0</v>
      </c>
      <c r="Q54" s="43">
        <f t="shared" si="2"/>
        <v>5131.9799999999996</v>
      </c>
      <c r="R54" s="44">
        <f>IF(Paramètres!$D$20=1,'Match code-catégorie'!$K$2,IF(Paramètres!$D$21=1,'Match code-catégorie'!$K$3,ROUND(Q54*12/1976,4)))</f>
        <v>31.165900000000001</v>
      </c>
      <c r="S54" s="72"/>
    </row>
    <row r="55" spans="1:19" x14ac:dyDescent="0.25">
      <c r="A55" s="93"/>
      <c r="E55" s="95"/>
      <c r="F55" s="29">
        <v>45</v>
      </c>
      <c r="G55" s="43">
        <f>IF(Paramètres!D65=1,'Match code-catégorie'!$K$2,IF(Paramètres!D66=1,'Match code-catégorie'!$K$3,IF(Paramètres!D59=2,ROUND(Paramètres!$D$13*Paramètres!$D$12,2),IF(Paramètres!D59=3,ROUND((Paramètres!$D$13+Paramètres!$D$8*VLOOKUP($B$10,Foyer,F55+2,FALSE)+Paramètres!$D$9*VLOOKUP($B$10,Residence,F55+2,FALSE)+Paramètres!$D$10*VLOOKUP($B$10,Supplement,F55+2,FALSE)+Paramètres!$D$11*VLOOKUP($B$10,Complement,F55+2,FALSE)+VLOOKUP($B$15,'TPP-QPP'!$A$1:$C$4,3,FALSE)*(IF($B$17="nee",$B$19,100%))+$B$33)*Paramètres!$D$12,2),ROUND(((VLOOKUP($B$10,barèmesactuels,F55+2,FALSE)+$B$32*VLOOKUP($B$10,barèmesactuels,F55+2,FALSE)+Paramètres!$D$8*VLOOKUP($B$10,Foyer,F55+2,FALSE)+Paramètres!$D$9*VLOOKUP($B$10,Residence,F55+2,FALSE)+Paramètres!$D$10*VLOOKUP($B$10,Supplement,F55+2,FALSE)+Paramètres!$D$11*VLOOKUP($B$10,Complement,F55+2,FALSE)+VLOOKUP($B$15,'TPP-QPP'!$A$1:$C$4,3,FALSE)*(IF($B$17="nee",$B$19,100%))+$B$33))*Paramètres!$D$12,2)))))</f>
        <v>5079.3599999999997</v>
      </c>
      <c r="H55" s="43">
        <f>IF(Paramètres!$D$6="Full cat 1",(VLOOKUP(Paramètres!$D$16,barèmescible,F55+2,FALSE)+VLOOKUP($B$22,'TPP-QPP'!$A$1:$E$4,5,FALSE)*(IF($B$24="nee",$B$26,100%)))*Paramètres!$D$12,IF(Paramètres!$D$6="Répartition",(($B$41*VLOOKUP(Paramètres!$D$16,barèmescible,F55+2,FALSE))+VLOOKUP($B$22,'TPP-QPP'!$A$1:$E$4,5,FALSE)*(IF($B$24="nee",$B$26,100%)))*Paramètres!$D$12,0))</f>
        <v>5131.9799999999996</v>
      </c>
      <c r="I55" s="43">
        <f>IF($B$44="",0,IF(Paramètres!$D$6="Full cat 2",(VLOOKUP(Paramètres!$D$17,barèmescible,$F55+2,FALSE)+VLOOKUP($B$22,'TPP-QPP'!$A$1:$E$4,5,FALSE)*(IF($B$24="nee",$B$26,100%)))*Paramètres!$D$12,IF(Paramètres!$D$6="Répartition",$B$46*VLOOKUP(Paramètres!$D$17,barèmescible,$F55+2,FALSE)*Paramètres!$D$12,0)))</f>
        <v>0</v>
      </c>
      <c r="J55" s="43">
        <f>IF($B$49="",0,IF(Paramètres!$D$6="Full cat 3",(VLOOKUP(Paramètres!$D$18,barèmescible,$F55+2,FALSE)+VLOOKUP($B$22,'TPP-QPP'!$A$1:$E$4,5,FALSE)*(IF($B$24="nee",$B$26,100%)))*Paramètres!$D$12,IF(Paramètres!$D$6="Répartition",$B$51*VLOOKUP(Paramètres!$D$18,barèmescible,$F55+2,FALSE)*Paramètres!$D$12,0)))</f>
        <v>0</v>
      </c>
      <c r="K55" s="43">
        <f>IF(Paramètres!$D$20=1,'Match code-catégorie'!$K$2,IF(Paramètres!$D$21=1,'Match code-catégorie'!$K$3,ROUND(SUM(H55:J55),2)))</f>
        <v>5131.9799999999996</v>
      </c>
      <c r="L55" s="29">
        <v>45</v>
      </c>
      <c r="M55" s="43">
        <f>ROUND(((VLOOKUP($B$10,barèmesactuels,F55+2,FALSE)+$B$32*VLOOKUP($B$10,barèmesactuels,F55+2,FALSE)+Paramètres!$D$8*VLOOKUP($B$10,Foyer,F55+2,FALSE)+Paramètres!$D$9*VLOOKUP($B$10,Residence,F55+2,FALSE)+Paramètres!$D$10*VLOOKUP($B$10,Supplement,F55+2,FALSE)+Paramètres!$D$11*VLOOKUP($B$10,Complement,F55+2,FALSE)+VLOOKUP($B$15,'TPP-QPP'!$A$1:$C$4,3,FALSE)*(IF($B$17="nee",$B$19,100%))+$B$33)),2)</f>
        <v>5079.3599999999997</v>
      </c>
      <c r="N55" s="43">
        <f>IF(Paramètres!$D$6="Full cat 1",VLOOKUP(Paramètres!$D$16,barèmescible,L55+2,FALSE)+VLOOKUP($B$22,'TPP-QPP'!$A$1:$E$4,5,FALSE)*(IF($B$24="nee",$B$26,100%)),IF(Paramètres!$D$6="Répartition",$B$41*VLOOKUP(Paramètres!$D$16,barèmescible,L55+2,FALSE)+VLOOKUP($B$22,'TPP-QPP'!$A$1:$E$4,5,FALSE)*(IF($B$24="nee",$B$26,100%)),0))</f>
        <v>5131.9799999999996</v>
      </c>
      <c r="O55" s="43">
        <f>IF($B$44="",0,IF(Paramètres!$D$6="Full cat 2",VLOOKUP(Paramètres!$D$17,barèmescible,$F55+2,FALSE)+VLOOKUP($B$22,'TPP-QPP'!$A$1:$E$4,5,FALSE)*(IF($B$24="nee",$B$26,100%)),IF(Paramètres!$D$6="Répartition",$B$46*VLOOKUP(Paramètres!$D$17,barèmescible,$F55+2,FALSE),0)))</f>
        <v>0</v>
      </c>
      <c r="P55" s="43">
        <f>IF($B$49="",0,IF(Paramètres!$D$6="Full cat 3",VLOOKUP(Paramètres!$D$18,barèmescible,$F55+2,FALSE)+VLOOKUP($B$22,'TPP-QPP'!$A$1:$E$4,5,FALSE)*(IF($B$24="nee",$B$26,100%)),IF(Paramètres!$D$6="Répartition",$B$51*VLOOKUP(Paramètres!$D$18,barèmescible,$F55+2,FALSE),0)))</f>
        <v>0</v>
      </c>
      <c r="Q55" s="43">
        <f t="shared" si="2"/>
        <v>5131.9799999999996</v>
      </c>
      <c r="R55" s="44">
        <f>IF(Paramètres!$D$20=1,'Match code-catégorie'!$K$2,IF(Paramètres!$D$21=1,'Match code-catégorie'!$K$3,ROUND(Q55*12/1976,4)))</f>
        <v>31.165900000000001</v>
      </c>
      <c r="S55" s="72"/>
    </row>
    <row r="57" spans="1:19" x14ac:dyDescent="0.25">
      <c r="A57" s="35"/>
    </row>
    <row r="59" spans="1:19" x14ac:dyDescent="0.25">
      <c r="A59" s="35"/>
    </row>
    <row r="63" spans="1:19" x14ac:dyDescent="0.25">
      <c r="A63" s="35"/>
    </row>
  </sheetData>
  <mergeCells count="18">
    <mergeCell ref="A2:B3"/>
    <mergeCell ref="A54:A55"/>
    <mergeCell ref="M8:M9"/>
    <mergeCell ref="N8:P8"/>
    <mergeCell ref="Q8:Q9"/>
    <mergeCell ref="E10:E55"/>
    <mergeCell ref="G8:G9"/>
    <mergeCell ref="A19:A21"/>
    <mergeCell ref="B19:B21"/>
    <mergeCell ref="A26:A28"/>
    <mergeCell ref="B26:B28"/>
    <mergeCell ref="A17:A18"/>
    <mergeCell ref="B17:B18"/>
    <mergeCell ref="A24:A25"/>
    <mergeCell ref="B24:B25"/>
    <mergeCell ref="R8:R9"/>
    <mergeCell ref="H8:J8"/>
    <mergeCell ref="K8:K9"/>
  </mergeCells>
  <conditionalFormatting sqref="A6">
    <cfRule type="expression" dxfId="12" priority="1">
      <formula>$B$5="Federale privésectoren"</formula>
    </cfRule>
  </conditionalFormatting>
  <conditionalFormatting sqref="A42">
    <cfRule type="expression" dxfId="11" priority="18">
      <formula>$B$39&lt;&gt;"ontbrekend"</formula>
    </cfRule>
  </conditionalFormatting>
  <conditionalFormatting sqref="A47">
    <cfRule type="expression" dxfId="10" priority="11">
      <formula>$B$44&lt;&gt;"ontbrekend"</formula>
    </cfRule>
  </conditionalFormatting>
  <conditionalFormatting sqref="A52">
    <cfRule type="expression" dxfId="9" priority="9">
      <formula>$B$49&lt;&gt;"ontbrekend"</formula>
    </cfRule>
  </conditionalFormatting>
  <conditionalFormatting sqref="A17:B18">
    <cfRule type="expression" dxfId="8" priority="5">
      <formula>$B$15="Geen"</formula>
    </cfRule>
  </conditionalFormatting>
  <conditionalFormatting sqref="A19:B21">
    <cfRule type="expression" dxfId="7" priority="2">
      <formula>OR($B$15="Geen",$B$17="Ja")</formula>
    </cfRule>
  </conditionalFormatting>
  <conditionalFormatting sqref="A24:B25">
    <cfRule type="expression" dxfId="6" priority="4">
      <formula>$B$22="Geen"</formula>
    </cfRule>
  </conditionalFormatting>
  <conditionalFormatting sqref="A26:B28">
    <cfRule type="expression" dxfId="5" priority="3">
      <formula>OR($B$22="Geen",$B$24="Ja")</formula>
    </cfRule>
  </conditionalFormatting>
  <conditionalFormatting sqref="A37:B37">
    <cfRule type="expression" dxfId="4" priority="16">
      <formula>$B$35=FALSE</formula>
    </cfRule>
  </conditionalFormatting>
  <conditionalFormatting sqref="B42">
    <cfRule type="expression" dxfId="3" priority="17">
      <formula>$B$39&lt;&gt;"Ontbrekend"</formula>
    </cfRule>
  </conditionalFormatting>
  <conditionalFormatting sqref="B47">
    <cfRule type="expression" dxfId="2" priority="10">
      <formula>$B$44&lt;&gt;"Ontbrekend"</formula>
    </cfRule>
  </conditionalFormatting>
  <conditionalFormatting sqref="B52">
    <cfRule type="expression" dxfId="1" priority="12">
      <formula>$B$49&lt;&gt;"Ontbrekend"</formula>
    </cfRule>
  </conditionalFormatting>
  <conditionalFormatting sqref="C29 A54:B54">
    <cfRule type="containsText" dxfId="0" priority="20" operator="containsText" text="De som van de cellen B41, B46 en B51 moet gelijk zijn aan 100%">
      <formula>NOT(ISERROR(SEARCH("De som van de cellen B41, B46 en B51 moet gelijk zijn aan 100%",A29)))</formula>
    </cfRule>
  </conditionalFormatting>
  <dataValidations count="11">
    <dataValidation type="list" allowBlank="1" showInputMessage="1" showErrorMessage="1" sqref="B10" xr:uid="{6B6C9187-17B7-416D-AA70-01C54B43BFE1}">
      <formula1>baract</formula1>
    </dataValidation>
    <dataValidation type="list" allowBlank="1" showInputMessage="1" showErrorMessage="1" sqref="B11:B14 B24:B25 B17:B18" xr:uid="{52CF9D5E-2213-4013-B354-21AFEDC0D9C6}">
      <formula1>ouinon</formula1>
    </dataValidation>
    <dataValidation type="list" allowBlank="1" showInputMessage="1" showErrorMessage="1" prompt="Gelieve aan te geven of de werknemer aan de voorwaarden voldoet om over het specialisatiecomplement BBT/BBK te beschikken, indien hij volgens het IFIC-barema betaald wordt." sqref="B22" xr:uid="{79A5F609-1233-4D7C-960E-0A1A29D6AF01}">
      <formula1>TPPQPP</formula1>
    </dataValidation>
    <dataValidation type="custom" allowBlank="1" showInputMessage="1" showErrorMessage="1" error="La somme des cellules B16, B19 et B22 doit être égale à 100%" sqref="C26:D26" xr:uid="{AF2B93D2-09EB-4B34-A338-4264DBE70776}">
      <formula1>TRUE</formula1>
    </dataValidation>
    <dataValidation errorStyle="warning" allowBlank="1" showInputMessage="1" showErrorMessage="1" error="Blabla" sqref="B41" xr:uid="{A242A109-57BF-4F78-A1F3-B4F3B148DA13}"/>
    <dataValidation errorStyle="warning" allowBlank="1" showInputMessage="1" showErrorMessage="1" error="Blabla2" sqref="B46" xr:uid="{B0A772FB-9775-4BA4-B178-E7B48600DEB3}"/>
    <dataValidation errorStyle="warning" allowBlank="1" showInputMessage="1" showErrorMessage="1" error="blabla3" sqref="B51" xr:uid="{804C122C-9204-4ED9-BB0D-1886CB3D38E2}"/>
    <dataValidation type="list" allowBlank="1" showInputMessage="1" showErrorMessage="1" sqref="B5" xr:uid="{3778C082-56FE-4819-9674-E4517C7CF5C7}">
      <formula1>secteur</formula1>
    </dataValidation>
    <dataValidation type="list" allowBlank="1" showInputMessage="1" showErrorMessage="1" sqref="B39 B44 B49" xr:uid="{53F4E52B-5D03-4553-B97B-2C2CEA8739DE}">
      <formula1>code</formula1>
    </dataValidation>
    <dataValidation type="list" allowBlank="1" showInputMessage="1" showErrorMessage="1" sqref="B37" xr:uid="{D93322D4-61C4-43D6-890A-78BADD823A55}">
      <formula1>niveauformation</formula1>
    </dataValidation>
    <dataValidation type="list" allowBlank="1" showInputMessage="1" showErrorMessage="1" prompt="Gelieve aan te geven of de werknemer voorlopig over een BBT of BBK premie beschikt." sqref="B15" xr:uid="{690FD4A9-3D80-4890-85D7-AC3C3D07D37E}">
      <formula1>TPPQPP</formula1>
    </dataValidation>
  </dataValidations>
  <pageMargins left="0.23622047244094491" right="0.23622047244094491" top="0.74803149606299213" bottom="0.74803149606299213" header="0.31496062992125984" footer="0.31496062992125984"/>
  <pageSetup paperSize="9" scale="57" orientation="landscape" r:id="rId1"/>
  <headerFooter scaleWithDoc="0"/>
  <rowBreaks count="1" manualBreakCount="1">
    <brk id="55" max="27" man="1"/>
  </rowBreaks>
  <drawing r:id="rId2"/>
  <legacyDrawing r:id="rId3"/>
  <extLst>
    <ext xmlns:x14="http://schemas.microsoft.com/office/spreadsheetml/2009/9/main" uri="{CCE6A557-97BC-4b89-ADB6-D9C93CAAB3DF}">
      <x14:dataValidations xmlns:xm="http://schemas.microsoft.com/office/excel/2006/main" count="4">
        <x14:dataValidation type="list" allowBlank="1" showInputMessage="1" showErrorMessage="1" xr:uid="{4F22204F-6751-4907-B9BB-344885B1B72A}">
          <x14:formula1>
            <xm:f>'Barèmes-cible'!$A$6:$A$23</xm:f>
          </x14:formula1>
          <xm:sqref>B42 B47 B52</xm:sqref>
        </x14:dataValidation>
        <x14:dataValidation type="list" allowBlank="1" showInputMessage="1" showErrorMessage="1" xr:uid="{4D3FAC38-2872-4938-9E78-EC568552819E}">
          <x14:formula1>
            <xm:f>IF($B$5='Match code-catégorie'!$D$3,CP1_,IF($B$5='Match code-catégorie'!$D$4,CP2_,""))</xm:f>
          </x14:formula1>
          <xm:sqref>B6</xm:sqref>
        </x14:dataValidation>
        <x14:dataValidation type="decimal" allowBlank="1" showInputMessage="1" showErrorMessage="1" errorTitle="Waarde niet geldig" error="Gelieve een waarde aan te geven tussen 0% en 100%." prompt="Gelieve hierin een percentage (tussen 0 en 100) van de arbeidstijd in cel B29 aan te geven." xr:uid="{2F4DB2AE-A14C-473E-B0C3-F23E2A64761A}">
          <x14:formula1>
            <xm:f>Paramètres!L2</xm:f>
          </x14:formula1>
          <x14:formula2>
            <xm:f>Paramètres!L3</xm:f>
          </x14:formula2>
          <xm:sqref>B26:B28</xm:sqref>
        </x14:dataValidation>
        <x14:dataValidation type="decimal" allowBlank="1" showInputMessage="1" showErrorMessage="1" errorTitle="Waarde niet geldig" error="Gelieve een waarde aan te geven tussen 0% en 100%." prompt="Gelieve hierin een percentage (tussen 0 en 100) van de arbeidstijd in cel B29 aan te geven." xr:uid="{C3BC0F12-4D6F-47E5-B062-B0E9BA95458B}">
          <x14:formula1>
            <xm:f>Paramètres!L2</xm:f>
          </x14:formula1>
          <x14:formula2>
            <xm:f>Paramètres!L3</xm:f>
          </x14:formula2>
          <xm:sqref>B19:B21</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5"/>
  <dimension ref="A2:B48"/>
  <sheetViews>
    <sheetView zoomScale="90" zoomScaleNormal="90" workbookViewId="0"/>
  </sheetViews>
  <sheetFormatPr defaultColWidth="9.109375" defaultRowHeight="13.2" x14ac:dyDescent="0.25"/>
  <cols>
    <col min="1" max="1" width="5.5546875" customWidth="1"/>
    <col min="2" max="2" width="16" customWidth="1"/>
  </cols>
  <sheetData>
    <row r="2" spans="1:2" ht="26.4" x14ac:dyDescent="0.25">
      <c r="A2" s="29"/>
      <c r="B2" s="74" t="s">
        <v>110</v>
      </c>
    </row>
    <row r="3" spans="1:2" x14ac:dyDescent="0.25">
      <c r="A3" s="29">
        <v>0</v>
      </c>
      <c r="B3" s="42"/>
    </row>
    <row r="4" spans="1:2" x14ac:dyDescent="0.25">
      <c r="A4" s="29">
        <v>1</v>
      </c>
      <c r="B4" s="42"/>
    </row>
    <row r="5" spans="1:2" x14ac:dyDescent="0.25">
      <c r="A5" s="29">
        <v>2</v>
      </c>
      <c r="B5" s="42"/>
    </row>
    <row r="6" spans="1:2" x14ac:dyDescent="0.25">
      <c r="A6" s="29">
        <v>3</v>
      </c>
      <c r="B6" s="42"/>
    </row>
    <row r="7" spans="1:2" x14ac:dyDescent="0.25">
      <c r="A7" s="29">
        <v>4</v>
      </c>
      <c r="B7" s="42"/>
    </row>
    <row r="8" spans="1:2" x14ac:dyDescent="0.25">
      <c r="A8" s="29">
        <v>5</v>
      </c>
      <c r="B8" s="42"/>
    </row>
    <row r="9" spans="1:2" x14ac:dyDescent="0.25">
      <c r="A9" s="29">
        <v>6</v>
      </c>
      <c r="B9" s="42"/>
    </row>
    <row r="10" spans="1:2" x14ac:dyDescent="0.25">
      <c r="A10" s="29">
        <v>7</v>
      </c>
      <c r="B10" s="42"/>
    </row>
    <row r="11" spans="1:2" x14ac:dyDescent="0.25">
      <c r="A11" s="29">
        <v>8</v>
      </c>
      <c r="B11" s="42"/>
    </row>
    <row r="12" spans="1:2" x14ac:dyDescent="0.25">
      <c r="A12" s="29">
        <v>9</v>
      </c>
      <c r="B12" s="42"/>
    </row>
    <row r="13" spans="1:2" x14ac:dyDescent="0.25">
      <c r="A13" s="29">
        <v>10</v>
      </c>
      <c r="B13" s="42"/>
    </row>
    <row r="14" spans="1:2" x14ac:dyDescent="0.25">
      <c r="A14" s="29">
        <v>11</v>
      </c>
      <c r="B14" s="42"/>
    </row>
    <row r="15" spans="1:2" x14ac:dyDescent="0.25">
      <c r="A15" s="29">
        <v>12</v>
      </c>
      <c r="B15" s="42"/>
    </row>
    <row r="16" spans="1:2" x14ac:dyDescent="0.25">
      <c r="A16" s="29">
        <v>13</v>
      </c>
      <c r="B16" s="42"/>
    </row>
    <row r="17" spans="1:2" x14ac:dyDescent="0.25">
      <c r="A17" s="29">
        <v>14</v>
      </c>
      <c r="B17" s="42"/>
    </row>
    <row r="18" spans="1:2" x14ac:dyDescent="0.25">
      <c r="A18" s="29">
        <v>15</v>
      </c>
      <c r="B18" s="42"/>
    </row>
    <row r="19" spans="1:2" x14ac:dyDescent="0.25">
      <c r="A19" s="29">
        <v>16</v>
      </c>
      <c r="B19" s="42"/>
    </row>
    <row r="20" spans="1:2" x14ac:dyDescent="0.25">
      <c r="A20" s="29">
        <v>17</v>
      </c>
      <c r="B20" s="42"/>
    </row>
    <row r="21" spans="1:2" x14ac:dyDescent="0.25">
      <c r="A21" s="29">
        <v>18</v>
      </c>
      <c r="B21" s="42"/>
    </row>
    <row r="22" spans="1:2" x14ac:dyDescent="0.25">
      <c r="A22" s="29">
        <v>19</v>
      </c>
      <c r="B22" s="42"/>
    </row>
    <row r="23" spans="1:2" x14ac:dyDescent="0.25">
      <c r="A23" s="29">
        <v>20</v>
      </c>
      <c r="B23" s="42"/>
    </row>
    <row r="24" spans="1:2" x14ac:dyDescent="0.25">
      <c r="A24" s="29">
        <v>21</v>
      </c>
      <c r="B24" s="42"/>
    </row>
    <row r="25" spans="1:2" x14ac:dyDescent="0.25">
      <c r="A25" s="29">
        <v>22</v>
      </c>
      <c r="B25" s="42"/>
    </row>
    <row r="26" spans="1:2" x14ac:dyDescent="0.25">
      <c r="A26" s="29">
        <v>23</v>
      </c>
      <c r="B26" s="42"/>
    </row>
    <row r="27" spans="1:2" x14ac:dyDescent="0.25">
      <c r="A27" s="29">
        <v>24</v>
      </c>
      <c r="B27" s="42"/>
    </row>
    <row r="28" spans="1:2" x14ac:dyDescent="0.25">
      <c r="A28" s="29">
        <v>25</v>
      </c>
      <c r="B28" s="42"/>
    </row>
    <row r="29" spans="1:2" x14ac:dyDescent="0.25">
      <c r="A29" s="29">
        <v>26</v>
      </c>
      <c r="B29" s="42"/>
    </row>
    <row r="30" spans="1:2" x14ac:dyDescent="0.25">
      <c r="A30" s="29">
        <v>27</v>
      </c>
      <c r="B30" s="42"/>
    </row>
    <row r="31" spans="1:2" x14ac:dyDescent="0.25">
      <c r="A31" s="29">
        <v>28</v>
      </c>
      <c r="B31" s="42"/>
    </row>
    <row r="32" spans="1:2" x14ac:dyDescent="0.25">
      <c r="A32" s="29">
        <v>29</v>
      </c>
      <c r="B32" s="42"/>
    </row>
    <row r="33" spans="1:2" x14ac:dyDescent="0.25">
      <c r="A33" s="29">
        <v>30</v>
      </c>
      <c r="B33" s="42"/>
    </row>
    <row r="34" spans="1:2" x14ac:dyDescent="0.25">
      <c r="A34" s="29">
        <v>31</v>
      </c>
      <c r="B34" s="42"/>
    </row>
    <row r="35" spans="1:2" x14ac:dyDescent="0.25">
      <c r="A35" s="29">
        <v>32</v>
      </c>
      <c r="B35" s="42"/>
    </row>
    <row r="36" spans="1:2" x14ac:dyDescent="0.25">
      <c r="A36" s="29">
        <v>33</v>
      </c>
      <c r="B36" s="42"/>
    </row>
    <row r="37" spans="1:2" x14ac:dyDescent="0.25">
      <c r="A37" s="29">
        <v>34</v>
      </c>
      <c r="B37" s="42"/>
    </row>
    <row r="38" spans="1:2" x14ac:dyDescent="0.25">
      <c r="A38" s="29">
        <v>35</v>
      </c>
      <c r="B38" s="42"/>
    </row>
    <row r="39" spans="1:2" x14ac:dyDescent="0.25">
      <c r="A39" s="29">
        <v>36</v>
      </c>
      <c r="B39" s="42"/>
    </row>
    <row r="40" spans="1:2" x14ac:dyDescent="0.25">
      <c r="A40" s="29">
        <v>37</v>
      </c>
      <c r="B40" s="42"/>
    </row>
    <row r="41" spans="1:2" x14ac:dyDescent="0.25">
      <c r="A41" s="29">
        <v>38</v>
      </c>
      <c r="B41" s="42"/>
    </row>
    <row r="42" spans="1:2" x14ac:dyDescent="0.25">
      <c r="A42" s="29">
        <v>39</v>
      </c>
      <c r="B42" s="42"/>
    </row>
    <row r="43" spans="1:2" x14ac:dyDescent="0.25">
      <c r="A43" s="29">
        <v>40</v>
      </c>
      <c r="B43" s="42"/>
    </row>
    <row r="44" spans="1:2" x14ac:dyDescent="0.25">
      <c r="A44" s="29">
        <v>41</v>
      </c>
      <c r="B44" s="42"/>
    </row>
    <row r="45" spans="1:2" x14ac:dyDescent="0.25">
      <c r="A45" s="29">
        <v>42</v>
      </c>
      <c r="B45" s="42"/>
    </row>
    <row r="46" spans="1:2" x14ac:dyDescent="0.25">
      <c r="A46" s="29">
        <v>43</v>
      </c>
      <c r="B46" s="42"/>
    </row>
    <row r="47" spans="1:2" x14ac:dyDescent="0.25">
      <c r="A47" s="29">
        <v>44</v>
      </c>
      <c r="B47" s="42"/>
    </row>
    <row r="48" spans="1:2" x14ac:dyDescent="0.25">
      <c r="A48" s="29">
        <v>45</v>
      </c>
      <c r="B48" s="42"/>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7">
    <tabColor theme="5" tint="0.79998168889431442"/>
  </sheetPr>
  <dimension ref="A1:AX68"/>
  <sheetViews>
    <sheetView workbookViewId="0">
      <pane ySplit="1" topLeftCell="A2" activePane="bottomLeft" state="frozen"/>
      <selection activeCell="D22" sqref="D22"/>
      <selection pane="bottomLeft" activeCell="B2" sqref="B2:AW67"/>
    </sheetView>
  </sheetViews>
  <sheetFormatPr defaultColWidth="11.44140625" defaultRowHeight="13.2" x14ac:dyDescent="0.25"/>
  <cols>
    <col min="1" max="1" width="16.44140625" customWidth="1"/>
  </cols>
  <sheetData>
    <row r="1" spans="1:50" x14ac:dyDescent="0.25">
      <c r="A1" s="1"/>
      <c r="B1">
        <v>0</v>
      </c>
      <c r="C1">
        <v>1</v>
      </c>
      <c r="D1">
        <v>2</v>
      </c>
      <c r="E1">
        <v>3</v>
      </c>
      <c r="F1">
        <v>4</v>
      </c>
      <c r="G1">
        <v>5</v>
      </c>
      <c r="H1">
        <v>6</v>
      </c>
      <c r="I1">
        <v>7</v>
      </c>
      <c r="J1">
        <v>8</v>
      </c>
      <c r="K1">
        <v>9</v>
      </c>
      <c r="L1">
        <v>10</v>
      </c>
      <c r="M1">
        <v>11</v>
      </c>
      <c r="N1">
        <v>12</v>
      </c>
      <c r="O1">
        <v>13</v>
      </c>
      <c r="P1">
        <v>14</v>
      </c>
      <c r="Q1">
        <v>15</v>
      </c>
      <c r="R1">
        <v>16</v>
      </c>
      <c r="S1">
        <v>17</v>
      </c>
      <c r="T1">
        <v>18</v>
      </c>
      <c r="U1">
        <v>19</v>
      </c>
      <c r="V1">
        <v>20</v>
      </c>
      <c r="W1">
        <v>21</v>
      </c>
      <c r="X1">
        <v>22</v>
      </c>
      <c r="Y1">
        <v>23</v>
      </c>
      <c r="Z1">
        <v>24</v>
      </c>
      <c r="AA1">
        <v>25</v>
      </c>
      <c r="AB1">
        <v>26</v>
      </c>
      <c r="AC1">
        <v>27</v>
      </c>
      <c r="AD1">
        <v>28</v>
      </c>
      <c r="AE1">
        <v>29</v>
      </c>
      <c r="AF1">
        <v>30</v>
      </c>
      <c r="AG1">
        <v>31</v>
      </c>
      <c r="AH1">
        <v>32</v>
      </c>
      <c r="AI1">
        <v>33</v>
      </c>
      <c r="AJ1">
        <v>34</v>
      </c>
      <c r="AK1">
        <v>35</v>
      </c>
      <c r="AL1">
        <v>36</v>
      </c>
      <c r="AM1">
        <v>37</v>
      </c>
      <c r="AN1">
        <v>38</v>
      </c>
      <c r="AO1">
        <v>39</v>
      </c>
      <c r="AP1">
        <v>40</v>
      </c>
      <c r="AQ1">
        <v>41</v>
      </c>
      <c r="AR1">
        <v>42</v>
      </c>
      <c r="AS1">
        <v>43</v>
      </c>
      <c r="AT1">
        <v>44</v>
      </c>
      <c r="AU1">
        <v>45</v>
      </c>
      <c r="AV1">
        <v>46</v>
      </c>
      <c r="AW1">
        <v>47</v>
      </c>
      <c r="AX1" s="2"/>
    </row>
    <row r="2" spans="1:50" x14ac:dyDescent="0.25">
      <c r="A2" t="s">
        <v>1</v>
      </c>
      <c r="B2" s="3">
        <v>2147.42</v>
      </c>
      <c r="C2" s="3">
        <v>2327.29</v>
      </c>
      <c r="D2" s="3">
        <v>2339.52</v>
      </c>
      <c r="E2" s="3">
        <v>2351.7399999999998</v>
      </c>
      <c r="F2" s="3">
        <v>2363.96</v>
      </c>
      <c r="G2" s="3">
        <v>2376.19</v>
      </c>
      <c r="H2" s="3">
        <v>2388.41</v>
      </c>
      <c r="I2" s="3">
        <v>2400.63</v>
      </c>
      <c r="J2" s="3">
        <v>2412.86</v>
      </c>
      <c r="K2" s="3">
        <v>2425.09</v>
      </c>
      <c r="L2" s="3">
        <v>2500.36</v>
      </c>
      <c r="M2" s="3">
        <v>2512.58</v>
      </c>
      <c r="N2" s="3">
        <v>2524.8000000000002</v>
      </c>
      <c r="O2" s="3">
        <v>2537.0300000000002</v>
      </c>
      <c r="P2" s="3">
        <v>2549.25</v>
      </c>
      <c r="Q2" s="3">
        <v>2561.48</v>
      </c>
      <c r="R2" s="3">
        <v>2573.6999999999998</v>
      </c>
      <c r="S2" s="3">
        <v>2585.9299999999998</v>
      </c>
      <c r="T2" s="3">
        <v>2598.15</v>
      </c>
      <c r="U2" s="3">
        <v>2610.38</v>
      </c>
      <c r="V2" s="3">
        <v>2622.6</v>
      </c>
      <c r="W2" s="3">
        <v>2634.83</v>
      </c>
      <c r="X2" s="3">
        <v>2647.05</v>
      </c>
      <c r="Y2" s="3">
        <v>2659.28</v>
      </c>
      <c r="Z2" s="3">
        <v>2671.5</v>
      </c>
      <c r="AA2" s="3">
        <v>2683.73</v>
      </c>
      <c r="AB2" s="3">
        <v>2695.95</v>
      </c>
      <c r="AC2" s="3">
        <v>2708.18</v>
      </c>
      <c r="AD2" s="3">
        <v>2708.18</v>
      </c>
      <c r="AE2" s="3">
        <v>2708.18</v>
      </c>
      <c r="AF2" s="3">
        <v>2708.18</v>
      </c>
      <c r="AG2" s="3">
        <v>2708.18</v>
      </c>
      <c r="AH2" s="3">
        <v>2708.18</v>
      </c>
      <c r="AI2" s="3">
        <v>2708.18</v>
      </c>
      <c r="AJ2" s="3">
        <v>2708.18</v>
      </c>
      <c r="AK2" s="3">
        <v>2708.18</v>
      </c>
      <c r="AL2" s="3">
        <v>2708.18</v>
      </c>
      <c r="AM2" s="3">
        <v>2708.18</v>
      </c>
      <c r="AN2" s="3">
        <v>2708.18</v>
      </c>
      <c r="AO2" s="3">
        <v>2708.18</v>
      </c>
      <c r="AP2" s="3">
        <v>2708.18</v>
      </c>
      <c r="AQ2" s="3">
        <v>2708.18</v>
      </c>
      <c r="AR2" s="3">
        <v>2708.18</v>
      </c>
      <c r="AS2" s="3">
        <v>2708.18</v>
      </c>
      <c r="AT2" s="3">
        <v>2708.18</v>
      </c>
      <c r="AU2" s="3">
        <v>2708.18</v>
      </c>
      <c r="AV2" s="3">
        <v>2708.18</v>
      </c>
      <c r="AW2" s="3">
        <v>2708.18</v>
      </c>
      <c r="AX2" s="2"/>
    </row>
    <row r="3" spans="1:50" x14ac:dyDescent="0.25">
      <c r="A3" t="s">
        <v>2</v>
      </c>
      <c r="B3" s="3">
        <v>2182.86</v>
      </c>
      <c r="C3" s="3">
        <v>2368.83</v>
      </c>
      <c r="D3" s="3">
        <v>2391.44</v>
      </c>
      <c r="E3" s="3">
        <v>2414.06</v>
      </c>
      <c r="F3" s="3">
        <v>2436.67</v>
      </c>
      <c r="G3" s="3">
        <v>2459.2800000000002</v>
      </c>
      <c r="H3" s="3">
        <v>2481.9</v>
      </c>
      <c r="I3" s="3">
        <v>2504.5100000000002</v>
      </c>
      <c r="J3" s="3">
        <v>2527.12</v>
      </c>
      <c r="K3" s="3">
        <v>2549.73</v>
      </c>
      <c r="L3" s="3">
        <v>2635.92</v>
      </c>
      <c r="M3" s="3">
        <v>2663.41</v>
      </c>
      <c r="N3" s="3">
        <v>2690.9</v>
      </c>
      <c r="O3" s="3">
        <v>2718.38</v>
      </c>
      <c r="P3" s="3">
        <v>2745.88</v>
      </c>
      <c r="Q3" s="3">
        <v>2773.36</v>
      </c>
      <c r="R3" s="3">
        <v>2800.85</v>
      </c>
      <c r="S3" s="3">
        <v>2828.35</v>
      </c>
      <c r="T3" s="3">
        <v>2855.83</v>
      </c>
      <c r="U3" s="3">
        <v>2883.32</v>
      </c>
      <c r="V3" s="3">
        <v>2910.81</v>
      </c>
      <c r="W3" s="3">
        <v>2938.3</v>
      </c>
      <c r="X3" s="3">
        <v>2965.78</v>
      </c>
      <c r="Y3" s="3">
        <v>2993.27</v>
      </c>
      <c r="Z3" s="3">
        <v>3020.76</v>
      </c>
      <c r="AA3" s="3">
        <v>3048.25</v>
      </c>
      <c r="AB3" s="3">
        <v>3075.74</v>
      </c>
      <c r="AC3" s="3">
        <v>3103.23</v>
      </c>
      <c r="AD3" s="3">
        <v>3130.72</v>
      </c>
      <c r="AE3" s="3">
        <v>3158.21</v>
      </c>
      <c r="AF3" s="3">
        <v>3158.21</v>
      </c>
      <c r="AG3" s="3">
        <v>3158.21</v>
      </c>
      <c r="AH3" s="3">
        <v>3158.21</v>
      </c>
      <c r="AI3" s="3">
        <v>3158.21</v>
      </c>
      <c r="AJ3" s="3">
        <v>3158.21</v>
      </c>
      <c r="AK3" s="3">
        <v>3158.21</v>
      </c>
      <c r="AL3" s="3">
        <v>3158.21</v>
      </c>
      <c r="AM3" s="3">
        <v>3158.21</v>
      </c>
      <c r="AN3" s="3">
        <v>3158.21</v>
      </c>
      <c r="AO3" s="3">
        <v>3158.21</v>
      </c>
      <c r="AP3" s="3">
        <v>3158.21</v>
      </c>
      <c r="AQ3" s="3">
        <v>3158.21</v>
      </c>
      <c r="AR3" s="3">
        <v>3158.21</v>
      </c>
      <c r="AS3" s="3">
        <v>3158.21</v>
      </c>
      <c r="AT3" s="3">
        <v>3158.21</v>
      </c>
      <c r="AU3" s="3">
        <v>3158.21</v>
      </c>
      <c r="AV3" s="3">
        <v>3158.21</v>
      </c>
      <c r="AW3" s="3">
        <v>3158.21</v>
      </c>
      <c r="AX3" s="2"/>
    </row>
    <row r="4" spans="1:50" x14ac:dyDescent="0.25">
      <c r="A4" t="s">
        <v>3</v>
      </c>
      <c r="B4" s="3">
        <v>2236.62</v>
      </c>
      <c r="C4" s="3">
        <v>2422.6</v>
      </c>
      <c r="D4" s="3">
        <v>2445.8000000000002</v>
      </c>
      <c r="E4" s="3">
        <v>2469.02</v>
      </c>
      <c r="F4" s="3">
        <v>2492.23</v>
      </c>
      <c r="G4" s="3">
        <v>2515.44</v>
      </c>
      <c r="H4" s="3">
        <v>2538.66</v>
      </c>
      <c r="I4" s="3">
        <v>2561.87</v>
      </c>
      <c r="J4" s="3">
        <v>2585.08</v>
      </c>
      <c r="K4" s="3">
        <v>2608.3000000000002</v>
      </c>
      <c r="L4" s="3">
        <v>2703.16</v>
      </c>
      <c r="M4" s="3">
        <v>2731.27</v>
      </c>
      <c r="N4" s="3">
        <v>2759.38</v>
      </c>
      <c r="O4" s="3">
        <v>2787.49</v>
      </c>
      <c r="P4" s="3">
        <v>2815.59</v>
      </c>
      <c r="Q4" s="3">
        <v>2843.7</v>
      </c>
      <c r="R4" s="3">
        <v>2871.81</v>
      </c>
      <c r="S4" s="3">
        <v>2899.92</v>
      </c>
      <c r="T4" s="3">
        <v>2928.03</v>
      </c>
      <c r="U4" s="3">
        <v>2956.13</v>
      </c>
      <c r="V4" s="3">
        <v>2984.24</v>
      </c>
      <c r="W4" s="3">
        <v>3012.35</v>
      </c>
      <c r="X4" s="3">
        <v>3040.46</v>
      </c>
      <c r="Y4" s="3">
        <v>3068.56</v>
      </c>
      <c r="Z4" s="3">
        <v>3096.67</v>
      </c>
      <c r="AA4" s="3">
        <v>3124.78</v>
      </c>
      <c r="AB4" s="3">
        <v>3152.89</v>
      </c>
      <c r="AC4" s="3">
        <v>3180.99</v>
      </c>
      <c r="AD4" s="3">
        <v>3209.1</v>
      </c>
      <c r="AE4" s="3">
        <v>3237.21</v>
      </c>
      <c r="AF4" s="3">
        <v>3237.21</v>
      </c>
      <c r="AG4" s="3">
        <v>3237.21</v>
      </c>
      <c r="AH4" s="3">
        <v>3237.21</v>
      </c>
      <c r="AI4" s="3">
        <v>3237.21</v>
      </c>
      <c r="AJ4" s="3">
        <v>3237.21</v>
      </c>
      <c r="AK4" s="3">
        <v>3237.21</v>
      </c>
      <c r="AL4" s="3">
        <v>3237.21</v>
      </c>
      <c r="AM4" s="3">
        <v>3237.21</v>
      </c>
      <c r="AN4" s="3">
        <v>3237.21</v>
      </c>
      <c r="AO4" s="3">
        <v>3237.21</v>
      </c>
      <c r="AP4" s="3">
        <v>3237.21</v>
      </c>
      <c r="AQ4" s="3">
        <v>3237.21</v>
      </c>
      <c r="AR4" s="3">
        <v>3237.21</v>
      </c>
      <c r="AS4" s="3">
        <v>3237.21</v>
      </c>
      <c r="AT4" s="3">
        <v>3237.21</v>
      </c>
      <c r="AU4" s="3">
        <v>3237.21</v>
      </c>
      <c r="AV4" s="3">
        <v>3237.21</v>
      </c>
      <c r="AW4" s="3">
        <v>3237.21</v>
      </c>
      <c r="AX4" s="2"/>
    </row>
    <row r="5" spans="1:50" x14ac:dyDescent="0.25">
      <c r="A5" t="s">
        <v>4</v>
      </c>
      <c r="B5" s="3">
        <v>2263.5100000000002</v>
      </c>
      <c r="C5" s="3">
        <v>2443.37</v>
      </c>
      <c r="D5" s="3">
        <v>2455.6</v>
      </c>
      <c r="E5" s="3">
        <v>2467.8200000000002</v>
      </c>
      <c r="F5" s="3">
        <v>2480.04</v>
      </c>
      <c r="G5" s="3">
        <v>2492.27</v>
      </c>
      <c r="H5" s="3">
        <v>2504.5</v>
      </c>
      <c r="I5" s="3">
        <v>2516.7199999999998</v>
      </c>
      <c r="J5" s="3">
        <v>2528.9499999999998</v>
      </c>
      <c r="K5" s="3">
        <v>2541.17</v>
      </c>
      <c r="L5" s="3">
        <v>2616.9299999999998</v>
      </c>
      <c r="M5" s="3">
        <v>2629.16</v>
      </c>
      <c r="N5" s="3">
        <v>2641.38</v>
      </c>
      <c r="O5" s="3">
        <v>2653.6</v>
      </c>
      <c r="P5" s="3">
        <v>2665.83</v>
      </c>
      <c r="Q5" s="3">
        <v>2678.05</v>
      </c>
      <c r="R5" s="3">
        <v>2690.28</v>
      </c>
      <c r="S5" s="3">
        <v>2702.51</v>
      </c>
      <c r="T5" s="3">
        <v>2714.73</v>
      </c>
      <c r="U5" s="3">
        <v>2726.95</v>
      </c>
      <c r="V5" s="3">
        <v>2739.18</v>
      </c>
      <c r="W5" s="3">
        <v>2751.4</v>
      </c>
      <c r="X5" s="3">
        <v>2763.63</v>
      </c>
      <c r="Y5" s="3">
        <v>2775.85</v>
      </c>
      <c r="Z5" s="3">
        <v>2788.08</v>
      </c>
      <c r="AA5" s="3">
        <v>2800.3</v>
      </c>
      <c r="AB5" s="3">
        <v>2812.52</v>
      </c>
      <c r="AC5" s="3">
        <v>2824.75</v>
      </c>
      <c r="AD5" s="3">
        <v>2824.75</v>
      </c>
      <c r="AE5" s="3">
        <v>2824.75</v>
      </c>
      <c r="AF5" s="3">
        <v>2824.75</v>
      </c>
      <c r="AG5" s="3">
        <v>2824.75</v>
      </c>
      <c r="AH5" s="3">
        <v>2824.75</v>
      </c>
      <c r="AI5" s="3">
        <v>2824.75</v>
      </c>
      <c r="AJ5" s="3">
        <v>2824.75</v>
      </c>
      <c r="AK5" s="3">
        <v>2824.75</v>
      </c>
      <c r="AL5" s="3">
        <v>2824.75</v>
      </c>
      <c r="AM5" s="3">
        <v>2824.75</v>
      </c>
      <c r="AN5" s="3">
        <v>2824.75</v>
      </c>
      <c r="AO5" s="3">
        <v>2824.75</v>
      </c>
      <c r="AP5" s="3">
        <v>2824.75</v>
      </c>
      <c r="AQ5" s="3">
        <v>2824.75</v>
      </c>
      <c r="AR5" s="3">
        <v>2824.75</v>
      </c>
      <c r="AS5" s="3">
        <v>2824.75</v>
      </c>
      <c r="AT5" s="3">
        <v>2824.75</v>
      </c>
      <c r="AU5" s="3">
        <v>2824.75</v>
      </c>
      <c r="AV5" s="3">
        <v>2824.75</v>
      </c>
      <c r="AW5" s="3">
        <v>2824.75</v>
      </c>
      <c r="AX5" s="2"/>
    </row>
    <row r="6" spans="1:50" x14ac:dyDescent="0.25">
      <c r="A6" t="s">
        <v>5</v>
      </c>
      <c r="B6" s="3">
        <v>2331.94</v>
      </c>
      <c r="C6" s="3">
        <v>2511.8000000000002</v>
      </c>
      <c r="D6" s="3">
        <v>2525.23</v>
      </c>
      <c r="E6" s="3">
        <v>2538.6799999999998</v>
      </c>
      <c r="F6" s="3">
        <v>2552.11</v>
      </c>
      <c r="G6" s="3">
        <v>2565.56</v>
      </c>
      <c r="H6" s="3">
        <v>2578.9899999999998</v>
      </c>
      <c r="I6" s="3">
        <v>2592.4299999999998</v>
      </c>
      <c r="J6" s="3">
        <v>2605.88</v>
      </c>
      <c r="K6" s="3">
        <v>2619.31</v>
      </c>
      <c r="L6" s="3">
        <v>2699.57</v>
      </c>
      <c r="M6" s="3">
        <v>2713.01</v>
      </c>
      <c r="N6" s="3">
        <v>2726.45</v>
      </c>
      <c r="O6" s="3">
        <v>2739.89</v>
      </c>
      <c r="P6" s="3">
        <v>2753.33</v>
      </c>
      <c r="Q6" s="3">
        <v>2766.77</v>
      </c>
      <c r="R6" s="3">
        <v>2780.21</v>
      </c>
      <c r="S6" s="3">
        <v>2793.65</v>
      </c>
      <c r="T6" s="3">
        <v>2807.09</v>
      </c>
      <c r="U6" s="3">
        <v>2820.53</v>
      </c>
      <c r="V6" s="3">
        <v>2833.97</v>
      </c>
      <c r="W6" s="3">
        <v>2847.41</v>
      </c>
      <c r="X6" s="3">
        <v>2860.84</v>
      </c>
      <c r="Y6" s="3">
        <v>2874.28</v>
      </c>
      <c r="Z6" s="3">
        <v>2887.72</v>
      </c>
      <c r="AA6" s="3">
        <v>2901.16</v>
      </c>
      <c r="AB6" s="3">
        <v>2914.6</v>
      </c>
      <c r="AC6" s="3">
        <v>2928.04</v>
      </c>
      <c r="AD6" s="3">
        <v>2928.04</v>
      </c>
      <c r="AE6" s="3">
        <v>2928.04</v>
      </c>
      <c r="AF6" s="3">
        <v>2928.04</v>
      </c>
      <c r="AG6" s="3">
        <v>2928.04</v>
      </c>
      <c r="AH6" s="3">
        <v>2928.04</v>
      </c>
      <c r="AI6" s="3">
        <v>2928.04</v>
      </c>
      <c r="AJ6" s="3">
        <v>2928.04</v>
      </c>
      <c r="AK6" s="3">
        <v>2928.04</v>
      </c>
      <c r="AL6" s="3">
        <v>2928.04</v>
      </c>
      <c r="AM6" s="3">
        <v>2928.04</v>
      </c>
      <c r="AN6" s="3">
        <v>2928.04</v>
      </c>
      <c r="AO6" s="3">
        <v>2928.04</v>
      </c>
      <c r="AP6" s="3">
        <v>2928.04</v>
      </c>
      <c r="AQ6" s="3">
        <v>2928.04</v>
      </c>
      <c r="AR6" s="3">
        <v>2928.04</v>
      </c>
      <c r="AS6" s="3">
        <v>2928.04</v>
      </c>
      <c r="AT6" s="3">
        <v>2928.04</v>
      </c>
      <c r="AU6" s="3">
        <v>2928.04</v>
      </c>
      <c r="AV6" s="3">
        <v>2928.04</v>
      </c>
      <c r="AW6" s="3">
        <v>2928.04</v>
      </c>
      <c r="AX6" s="2"/>
    </row>
    <row r="7" spans="1:50" x14ac:dyDescent="0.25">
      <c r="A7" t="s">
        <v>6</v>
      </c>
      <c r="B7" s="3">
        <v>2306.27</v>
      </c>
      <c r="C7" s="3">
        <v>2492.25</v>
      </c>
      <c r="D7" s="3">
        <v>2515.46</v>
      </c>
      <c r="E7" s="3">
        <v>2538.67</v>
      </c>
      <c r="F7" s="3">
        <v>2561.88</v>
      </c>
      <c r="G7" s="3">
        <v>2585.09</v>
      </c>
      <c r="H7" s="3">
        <v>2608.31</v>
      </c>
      <c r="I7" s="3">
        <v>2631.52</v>
      </c>
      <c r="J7" s="3">
        <v>2654.73</v>
      </c>
      <c r="K7" s="3">
        <v>2677.95</v>
      </c>
      <c r="L7" s="3">
        <v>2773.11</v>
      </c>
      <c r="M7" s="3">
        <v>2801.22</v>
      </c>
      <c r="N7" s="3">
        <v>2829.33</v>
      </c>
      <c r="O7" s="3">
        <v>2857.43</v>
      </c>
      <c r="P7" s="3">
        <v>2885.54</v>
      </c>
      <c r="Q7" s="3">
        <v>2913.65</v>
      </c>
      <c r="R7" s="3">
        <v>2941.76</v>
      </c>
      <c r="S7" s="3">
        <v>2969.87</v>
      </c>
      <c r="T7" s="3">
        <v>2997.97</v>
      </c>
      <c r="U7" s="3">
        <v>3026.07</v>
      </c>
      <c r="V7" s="3">
        <v>3054.19</v>
      </c>
      <c r="W7" s="3">
        <v>3082.3</v>
      </c>
      <c r="X7" s="3">
        <v>3110.4</v>
      </c>
      <c r="Y7" s="3">
        <v>3138.51</v>
      </c>
      <c r="Z7" s="3">
        <v>3166.62</v>
      </c>
      <c r="AA7" s="3">
        <v>3194.73</v>
      </c>
      <c r="AB7" s="3">
        <v>3222.83</v>
      </c>
      <c r="AC7" s="3">
        <v>3250.94</v>
      </c>
      <c r="AD7" s="3">
        <v>3279.04</v>
      </c>
      <c r="AE7" s="3">
        <v>3307.15</v>
      </c>
      <c r="AF7" s="3">
        <v>3307.15</v>
      </c>
      <c r="AG7" s="3">
        <v>3307.15</v>
      </c>
      <c r="AH7" s="3">
        <v>3307.15</v>
      </c>
      <c r="AI7" s="3">
        <v>3307.15</v>
      </c>
      <c r="AJ7" s="3">
        <v>3307.15</v>
      </c>
      <c r="AK7" s="3">
        <v>3307.15</v>
      </c>
      <c r="AL7" s="3">
        <v>3307.15</v>
      </c>
      <c r="AM7" s="3">
        <v>3307.15</v>
      </c>
      <c r="AN7" s="3">
        <v>3307.15</v>
      </c>
      <c r="AO7" s="3">
        <v>3307.15</v>
      </c>
      <c r="AP7" s="3">
        <v>3307.15</v>
      </c>
      <c r="AQ7" s="3">
        <v>3307.15</v>
      </c>
      <c r="AR7" s="3">
        <v>3307.15</v>
      </c>
      <c r="AS7" s="3">
        <v>3307.15</v>
      </c>
      <c r="AT7" s="3">
        <v>3307.15</v>
      </c>
      <c r="AU7" s="3">
        <v>3307.15</v>
      </c>
      <c r="AV7" s="3">
        <v>3307.15</v>
      </c>
      <c r="AW7" s="3">
        <v>3307.15</v>
      </c>
      <c r="AX7" s="2"/>
    </row>
    <row r="8" spans="1:50" x14ac:dyDescent="0.25">
      <c r="A8" t="s">
        <v>10</v>
      </c>
      <c r="B8" s="3">
        <v>2306.27</v>
      </c>
      <c r="C8" s="3">
        <v>2492.25</v>
      </c>
      <c r="D8" s="3">
        <v>2515.46</v>
      </c>
      <c r="E8" s="3">
        <v>2538.67</v>
      </c>
      <c r="F8" s="3">
        <v>2561.88</v>
      </c>
      <c r="G8" s="3">
        <v>2585.09</v>
      </c>
      <c r="H8" s="3">
        <v>2608.31</v>
      </c>
      <c r="I8" s="3">
        <v>2756.23</v>
      </c>
      <c r="J8" s="3">
        <v>2780.68</v>
      </c>
      <c r="K8" s="3">
        <v>2805.12</v>
      </c>
      <c r="L8" s="3">
        <v>2900.09</v>
      </c>
      <c r="M8" s="3">
        <v>2929.41</v>
      </c>
      <c r="N8" s="3">
        <v>2958.73</v>
      </c>
      <c r="O8" s="3">
        <v>2988.05</v>
      </c>
      <c r="P8" s="3">
        <v>3017.38</v>
      </c>
      <c r="Q8" s="3">
        <v>3046.7</v>
      </c>
      <c r="R8" s="3">
        <v>3076.03</v>
      </c>
      <c r="S8" s="3">
        <v>3105.34</v>
      </c>
      <c r="T8" s="3">
        <v>3134.67</v>
      </c>
      <c r="U8" s="3">
        <v>3163.99</v>
      </c>
      <c r="V8" s="3">
        <v>3193.31</v>
      </c>
      <c r="W8" s="3">
        <v>3222.64</v>
      </c>
      <c r="X8" s="3">
        <v>3251.95</v>
      </c>
      <c r="Y8" s="3">
        <v>3281.28</v>
      </c>
      <c r="Z8" s="3">
        <v>3310.6</v>
      </c>
      <c r="AA8" s="3">
        <v>3339.93</v>
      </c>
      <c r="AB8" s="3">
        <v>3369.29</v>
      </c>
      <c r="AC8" s="3">
        <v>3399.19</v>
      </c>
      <c r="AD8" s="3">
        <v>3429.09</v>
      </c>
      <c r="AE8" s="3">
        <v>3459</v>
      </c>
      <c r="AF8" s="3">
        <v>3459</v>
      </c>
      <c r="AG8" s="3">
        <v>3459</v>
      </c>
      <c r="AH8" s="3">
        <v>3459</v>
      </c>
      <c r="AI8" s="3">
        <v>3459</v>
      </c>
      <c r="AJ8" s="3">
        <v>3459</v>
      </c>
      <c r="AK8" s="3">
        <v>3459</v>
      </c>
      <c r="AL8" s="3">
        <v>3459</v>
      </c>
      <c r="AM8" s="3">
        <v>3459</v>
      </c>
      <c r="AN8" s="3">
        <v>3459</v>
      </c>
      <c r="AO8" s="3">
        <v>3459</v>
      </c>
      <c r="AP8" s="3">
        <v>3459</v>
      </c>
      <c r="AQ8" s="3">
        <v>3459</v>
      </c>
      <c r="AR8" s="3">
        <v>3459</v>
      </c>
      <c r="AS8" s="3">
        <v>3459</v>
      </c>
      <c r="AT8" s="3">
        <v>3459</v>
      </c>
      <c r="AU8" s="3">
        <v>3459</v>
      </c>
      <c r="AV8" s="3">
        <v>3459</v>
      </c>
      <c r="AW8" s="3">
        <v>3459</v>
      </c>
      <c r="AX8" s="2"/>
    </row>
    <row r="9" spans="1:50" x14ac:dyDescent="0.25">
      <c r="A9" t="s">
        <v>7</v>
      </c>
      <c r="B9" s="3">
        <v>2325.8200000000002</v>
      </c>
      <c r="C9" s="3">
        <v>2511.8000000000002</v>
      </c>
      <c r="D9" s="3">
        <v>2536.25</v>
      </c>
      <c r="E9" s="3">
        <v>2560.69</v>
      </c>
      <c r="F9" s="3">
        <v>2585.14</v>
      </c>
      <c r="G9" s="3">
        <v>2609.58</v>
      </c>
      <c r="H9" s="3">
        <v>2634.03</v>
      </c>
      <c r="I9" s="3">
        <v>2658.47</v>
      </c>
      <c r="J9" s="3">
        <v>2682.92</v>
      </c>
      <c r="K9" s="3">
        <v>2707.36</v>
      </c>
      <c r="L9" s="3">
        <v>2802.94</v>
      </c>
      <c r="M9" s="3">
        <v>2832.26</v>
      </c>
      <c r="N9" s="3">
        <v>2861.58</v>
      </c>
      <c r="O9" s="3">
        <v>2890.91</v>
      </c>
      <c r="P9" s="3">
        <v>2920.23</v>
      </c>
      <c r="Q9" s="3">
        <v>2949.55</v>
      </c>
      <c r="R9" s="3">
        <v>2978.87</v>
      </c>
      <c r="S9" s="3">
        <v>3008.19</v>
      </c>
      <c r="T9" s="3">
        <v>3037.52</v>
      </c>
      <c r="U9" s="3">
        <v>3066.84</v>
      </c>
      <c r="V9" s="3">
        <v>3096.16</v>
      </c>
      <c r="W9" s="3">
        <v>3125.48</v>
      </c>
      <c r="X9" s="3">
        <v>3154.81</v>
      </c>
      <c r="Y9" s="3">
        <v>3184.13</v>
      </c>
      <c r="Z9" s="3">
        <v>3213.45</v>
      </c>
      <c r="AA9" s="3">
        <v>3242.77</v>
      </c>
      <c r="AB9" s="3">
        <v>3272.1</v>
      </c>
      <c r="AC9" s="3">
        <v>3301.42</v>
      </c>
      <c r="AD9" s="3">
        <v>3330.74</v>
      </c>
      <c r="AE9" s="3">
        <v>3360.06</v>
      </c>
      <c r="AF9" s="3">
        <v>3360.06</v>
      </c>
      <c r="AG9" s="3">
        <v>3360.06</v>
      </c>
      <c r="AH9" s="3">
        <v>3360.06</v>
      </c>
      <c r="AI9" s="3">
        <v>3360.06</v>
      </c>
      <c r="AJ9" s="3">
        <v>3360.06</v>
      </c>
      <c r="AK9" s="3">
        <v>3360.06</v>
      </c>
      <c r="AL9" s="3">
        <v>3360.06</v>
      </c>
      <c r="AM9" s="3">
        <v>3360.06</v>
      </c>
      <c r="AN9" s="3">
        <v>3360.06</v>
      </c>
      <c r="AO9" s="3">
        <v>3360.06</v>
      </c>
      <c r="AP9" s="3">
        <v>3360.06</v>
      </c>
      <c r="AQ9" s="3">
        <v>3360.06</v>
      </c>
      <c r="AR9" s="3">
        <v>3360.06</v>
      </c>
      <c r="AS9" s="3">
        <v>3360.06</v>
      </c>
      <c r="AT9" s="3">
        <v>3360.06</v>
      </c>
      <c r="AU9" s="3">
        <v>3360.06</v>
      </c>
      <c r="AV9" s="3">
        <v>3360.06</v>
      </c>
      <c r="AW9" s="3">
        <v>3360.06</v>
      </c>
      <c r="AX9" s="2"/>
    </row>
    <row r="10" spans="1:50" x14ac:dyDescent="0.25">
      <c r="A10" t="s">
        <v>8</v>
      </c>
      <c r="B10" s="3">
        <v>2352.6999999999998</v>
      </c>
      <c r="C10" s="3">
        <v>2538.6799999999998</v>
      </c>
      <c r="D10" s="3">
        <v>2563.13</v>
      </c>
      <c r="E10" s="3">
        <v>2587.5700000000002</v>
      </c>
      <c r="F10" s="3">
        <v>2612.0100000000002</v>
      </c>
      <c r="G10" s="3">
        <v>2636.46</v>
      </c>
      <c r="H10" s="3">
        <v>2660.91</v>
      </c>
      <c r="I10" s="3">
        <v>2685.35</v>
      </c>
      <c r="J10" s="3">
        <v>2709.79</v>
      </c>
      <c r="K10" s="3">
        <v>2734.24</v>
      </c>
      <c r="L10" s="3">
        <v>2830.14</v>
      </c>
      <c r="M10" s="3">
        <v>2859.46</v>
      </c>
      <c r="N10" s="3">
        <v>2888.78</v>
      </c>
      <c r="O10" s="3">
        <v>2918.11</v>
      </c>
      <c r="P10" s="3">
        <v>2947.43</v>
      </c>
      <c r="Q10" s="3">
        <v>2976.75</v>
      </c>
      <c r="R10" s="3">
        <v>3006.07</v>
      </c>
      <c r="S10" s="3">
        <v>3035.39</v>
      </c>
      <c r="T10" s="3">
        <v>3064.72</v>
      </c>
      <c r="U10" s="3">
        <v>3094.04</v>
      </c>
      <c r="V10" s="3">
        <v>3123.36</v>
      </c>
      <c r="W10" s="3">
        <v>3152.69</v>
      </c>
      <c r="X10" s="3">
        <v>3182.01</v>
      </c>
      <c r="Y10" s="3">
        <v>3211.34</v>
      </c>
      <c r="Z10" s="3">
        <v>3240.65</v>
      </c>
      <c r="AA10" s="3">
        <v>3269.98</v>
      </c>
      <c r="AB10" s="3">
        <v>3299.3</v>
      </c>
      <c r="AC10" s="3">
        <v>3328.62</v>
      </c>
      <c r="AD10" s="3">
        <v>3357.94</v>
      </c>
      <c r="AE10" s="3">
        <v>3387.68</v>
      </c>
      <c r="AF10" s="3">
        <v>3387.68</v>
      </c>
      <c r="AG10" s="3">
        <v>3387.68</v>
      </c>
      <c r="AH10" s="3">
        <v>3387.68</v>
      </c>
      <c r="AI10" s="3">
        <v>3387.68</v>
      </c>
      <c r="AJ10" s="3">
        <v>3387.68</v>
      </c>
      <c r="AK10" s="3">
        <v>3387.68</v>
      </c>
      <c r="AL10" s="3">
        <v>3387.68</v>
      </c>
      <c r="AM10" s="3">
        <v>3387.68</v>
      </c>
      <c r="AN10" s="3">
        <v>3387.68</v>
      </c>
      <c r="AO10" s="3">
        <v>3387.68</v>
      </c>
      <c r="AP10" s="3">
        <v>3387.68</v>
      </c>
      <c r="AQ10" s="3">
        <v>3387.68</v>
      </c>
      <c r="AR10" s="3">
        <v>3387.68</v>
      </c>
      <c r="AS10" s="3">
        <v>3387.68</v>
      </c>
      <c r="AT10" s="3">
        <v>3387.68</v>
      </c>
      <c r="AU10" s="3">
        <v>3387.68</v>
      </c>
      <c r="AV10" s="3">
        <v>3387.68</v>
      </c>
      <c r="AW10" s="3">
        <v>3387.68</v>
      </c>
      <c r="AX10" s="2"/>
    </row>
    <row r="11" spans="1:50" x14ac:dyDescent="0.25">
      <c r="A11" t="s">
        <v>9</v>
      </c>
      <c r="B11" s="3">
        <v>2423.5700000000002</v>
      </c>
      <c r="C11" s="3">
        <v>2609.5500000000002</v>
      </c>
      <c r="D11" s="3">
        <v>2634</v>
      </c>
      <c r="E11" s="3">
        <v>2658.44</v>
      </c>
      <c r="F11" s="3">
        <v>2682.89</v>
      </c>
      <c r="G11" s="3">
        <v>2707.34</v>
      </c>
      <c r="H11" s="3">
        <v>2731.78</v>
      </c>
      <c r="I11" s="3">
        <v>2756.22</v>
      </c>
      <c r="J11" s="3">
        <v>2780.67</v>
      </c>
      <c r="K11" s="3">
        <v>2805.11</v>
      </c>
      <c r="L11" s="3">
        <v>2900.08</v>
      </c>
      <c r="M11" s="3">
        <v>2929.4</v>
      </c>
      <c r="N11" s="3">
        <v>2958.73</v>
      </c>
      <c r="O11" s="3">
        <v>2988.04</v>
      </c>
      <c r="P11" s="3">
        <v>3017.37</v>
      </c>
      <c r="Q11" s="3">
        <v>3046.69</v>
      </c>
      <c r="R11" s="3">
        <v>3076.02</v>
      </c>
      <c r="S11" s="3">
        <v>3105.34</v>
      </c>
      <c r="T11" s="3">
        <v>3134.66</v>
      </c>
      <c r="U11" s="3">
        <v>3163.98</v>
      </c>
      <c r="V11" s="3">
        <v>3193.3</v>
      </c>
      <c r="W11" s="3">
        <v>3222.63</v>
      </c>
      <c r="X11" s="3">
        <v>3251.95</v>
      </c>
      <c r="Y11" s="3">
        <v>3281.27</v>
      </c>
      <c r="Z11" s="3">
        <v>3310.59</v>
      </c>
      <c r="AA11" s="3">
        <v>3339.92</v>
      </c>
      <c r="AB11" s="3">
        <v>3369.3</v>
      </c>
      <c r="AC11" s="3">
        <v>3399.2</v>
      </c>
      <c r="AD11" s="3">
        <v>3429.11</v>
      </c>
      <c r="AE11" s="3">
        <v>3459.01</v>
      </c>
      <c r="AF11" s="3">
        <v>3459.01</v>
      </c>
      <c r="AG11" s="3">
        <v>3459.01</v>
      </c>
      <c r="AH11" s="3">
        <v>3459.01</v>
      </c>
      <c r="AI11" s="3">
        <v>3459.01</v>
      </c>
      <c r="AJ11" s="3">
        <v>3459.01</v>
      </c>
      <c r="AK11" s="3">
        <v>3459.01</v>
      </c>
      <c r="AL11" s="3">
        <v>3459.01</v>
      </c>
      <c r="AM11" s="3">
        <v>3459.01</v>
      </c>
      <c r="AN11" s="3">
        <v>3459.01</v>
      </c>
      <c r="AO11" s="3">
        <v>3459.01</v>
      </c>
      <c r="AP11" s="3">
        <v>3459.01</v>
      </c>
      <c r="AQ11" s="3">
        <v>3459.01</v>
      </c>
      <c r="AR11" s="3">
        <v>3459.01</v>
      </c>
      <c r="AS11" s="3">
        <v>3459.01</v>
      </c>
      <c r="AT11" s="3">
        <v>3459.01</v>
      </c>
      <c r="AU11" s="3">
        <v>3459.01</v>
      </c>
      <c r="AV11" s="3">
        <v>3459.01</v>
      </c>
      <c r="AW11" s="3">
        <v>3459.01</v>
      </c>
      <c r="AX11" s="2"/>
    </row>
    <row r="12" spans="1:50" x14ac:dyDescent="0.25">
      <c r="A12" t="s">
        <v>11</v>
      </c>
      <c r="B12" s="3">
        <v>2477.1</v>
      </c>
      <c r="C12" s="3">
        <v>2679.16</v>
      </c>
      <c r="D12" s="3">
        <v>2701.66</v>
      </c>
      <c r="E12" s="3">
        <v>2724.17</v>
      </c>
      <c r="F12" s="3">
        <v>2746.67</v>
      </c>
      <c r="G12" s="3">
        <v>2769.18</v>
      </c>
      <c r="H12" s="3">
        <v>2823.57</v>
      </c>
      <c r="I12" s="3">
        <v>2877.97</v>
      </c>
      <c r="J12" s="3">
        <v>2932.36</v>
      </c>
      <c r="K12" s="3">
        <v>2986.75</v>
      </c>
      <c r="L12" s="3">
        <v>3103.33</v>
      </c>
      <c r="M12" s="3">
        <v>3157.72</v>
      </c>
      <c r="N12" s="3">
        <v>3212.12</v>
      </c>
      <c r="O12" s="3">
        <v>3266.52</v>
      </c>
      <c r="P12" s="3">
        <v>3320.91</v>
      </c>
      <c r="Q12" s="3">
        <v>3375.46</v>
      </c>
      <c r="R12" s="3">
        <v>3430.93</v>
      </c>
      <c r="S12" s="3">
        <v>3486.4</v>
      </c>
      <c r="T12" s="3">
        <v>3541.87</v>
      </c>
      <c r="U12" s="3">
        <v>3597.34</v>
      </c>
      <c r="V12" s="3">
        <v>3652.8</v>
      </c>
      <c r="W12" s="3">
        <v>3708.27</v>
      </c>
      <c r="X12" s="3">
        <v>3763.73</v>
      </c>
      <c r="Y12" s="3">
        <v>3819.2</v>
      </c>
      <c r="Z12" s="3">
        <v>3874.67</v>
      </c>
      <c r="AA12" s="3">
        <v>3930.14</v>
      </c>
      <c r="AB12" s="3">
        <v>3985.61</v>
      </c>
      <c r="AC12" s="3">
        <v>4041.08</v>
      </c>
      <c r="AD12" s="3">
        <v>4096.54</v>
      </c>
      <c r="AE12" s="3">
        <v>4152.01</v>
      </c>
      <c r="AF12" s="3">
        <v>4152.01</v>
      </c>
      <c r="AG12" s="3">
        <v>4152.01</v>
      </c>
      <c r="AH12" s="3">
        <v>4152.01</v>
      </c>
      <c r="AI12" s="3">
        <v>4152.01</v>
      </c>
      <c r="AJ12" s="3">
        <v>4152.01</v>
      </c>
      <c r="AK12" s="3">
        <v>4152.01</v>
      </c>
      <c r="AL12" s="3">
        <v>4152.01</v>
      </c>
      <c r="AM12" s="3">
        <v>4152.01</v>
      </c>
      <c r="AN12" s="3">
        <v>4152.01</v>
      </c>
      <c r="AO12" s="3">
        <v>4152.01</v>
      </c>
      <c r="AP12" s="3">
        <v>4152.01</v>
      </c>
      <c r="AQ12" s="3">
        <v>4152.01</v>
      </c>
      <c r="AR12" s="3">
        <v>4152.01</v>
      </c>
      <c r="AS12" s="3">
        <v>4152.01</v>
      </c>
      <c r="AT12" s="3">
        <v>4152.01</v>
      </c>
      <c r="AU12" s="3">
        <v>4152.01</v>
      </c>
      <c r="AV12" s="3">
        <v>4152.01</v>
      </c>
      <c r="AW12" s="3">
        <v>4152.01</v>
      </c>
      <c r="AX12" s="2"/>
    </row>
    <row r="13" spans="1:50" x14ac:dyDescent="0.25">
      <c r="A13" s="1" t="s">
        <v>12</v>
      </c>
      <c r="B13" s="3">
        <v>2468.79</v>
      </c>
      <c r="C13" s="3">
        <v>2654.77</v>
      </c>
      <c r="D13" s="3">
        <v>2679.21</v>
      </c>
      <c r="E13" s="3">
        <v>2703.66</v>
      </c>
      <c r="F13" s="3">
        <v>2728.11</v>
      </c>
      <c r="G13" s="3">
        <v>2752.55</v>
      </c>
      <c r="H13" s="3">
        <v>2776.99</v>
      </c>
      <c r="I13" s="3">
        <v>2801.44</v>
      </c>
      <c r="J13" s="3">
        <v>2825.89</v>
      </c>
      <c r="K13" s="3">
        <v>2850.33</v>
      </c>
      <c r="L13" s="3">
        <v>2946.71</v>
      </c>
      <c r="M13" s="3">
        <v>2976.03</v>
      </c>
      <c r="N13" s="3">
        <v>3005.36</v>
      </c>
      <c r="O13" s="3">
        <v>3034.68</v>
      </c>
      <c r="P13" s="3">
        <v>3064</v>
      </c>
      <c r="Q13" s="3">
        <v>3093.32</v>
      </c>
      <c r="R13" s="3">
        <v>3122.64</v>
      </c>
      <c r="S13" s="3">
        <v>3151.97</v>
      </c>
      <c r="T13" s="3">
        <v>3181.29</v>
      </c>
      <c r="U13" s="3">
        <v>3210.62</v>
      </c>
      <c r="V13" s="3">
        <v>3239.94</v>
      </c>
      <c r="W13" s="3">
        <v>3269.26</v>
      </c>
      <c r="X13" s="3">
        <v>3298.58</v>
      </c>
      <c r="Y13" s="3">
        <v>3327.9</v>
      </c>
      <c r="Z13" s="3">
        <v>3357.23</v>
      </c>
      <c r="AA13" s="3">
        <v>3386.96</v>
      </c>
      <c r="AB13" s="3">
        <v>3416.86</v>
      </c>
      <c r="AC13" s="3">
        <v>3446.77</v>
      </c>
      <c r="AD13" s="3">
        <v>3476.67</v>
      </c>
      <c r="AE13" s="3">
        <v>3506.58</v>
      </c>
      <c r="AF13" s="3">
        <v>3506.58</v>
      </c>
      <c r="AG13" s="3">
        <v>3506.58</v>
      </c>
      <c r="AH13" s="3">
        <v>3506.58</v>
      </c>
      <c r="AI13" s="3">
        <v>3506.58</v>
      </c>
      <c r="AJ13" s="3">
        <v>3506.58</v>
      </c>
      <c r="AK13" s="3">
        <v>3506.58</v>
      </c>
      <c r="AL13" s="3">
        <v>3506.58</v>
      </c>
      <c r="AM13" s="3">
        <v>3506.58</v>
      </c>
      <c r="AN13" s="3">
        <v>3506.58</v>
      </c>
      <c r="AO13" s="3">
        <v>3506.58</v>
      </c>
      <c r="AP13" s="3">
        <v>3506.58</v>
      </c>
      <c r="AQ13" s="3">
        <v>3506.58</v>
      </c>
      <c r="AR13" s="3">
        <v>3506.58</v>
      </c>
      <c r="AS13" s="3">
        <v>3506.58</v>
      </c>
      <c r="AT13" s="3">
        <v>3506.58</v>
      </c>
      <c r="AU13" s="3">
        <v>3506.58</v>
      </c>
      <c r="AV13" s="3">
        <v>3506.58</v>
      </c>
      <c r="AW13" s="3">
        <v>3506.58</v>
      </c>
      <c r="AX13" s="2"/>
    </row>
    <row r="14" spans="1:50" x14ac:dyDescent="0.25">
      <c r="A14" t="s">
        <v>13</v>
      </c>
      <c r="B14" s="3">
        <v>2504.2199999999998</v>
      </c>
      <c r="C14" s="3">
        <v>2690.2</v>
      </c>
      <c r="D14" s="3">
        <v>2714.65</v>
      </c>
      <c r="E14" s="3">
        <v>2739.09</v>
      </c>
      <c r="F14" s="3">
        <v>2763.53</v>
      </c>
      <c r="G14" s="3">
        <v>2787.98</v>
      </c>
      <c r="H14" s="3">
        <v>2812.42</v>
      </c>
      <c r="I14" s="3">
        <v>2836.87</v>
      </c>
      <c r="J14" s="3">
        <v>2861.32</v>
      </c>
      <c r="K14" s="3">
        <v>2885.76</v>
      </c>
      <c r="L14" s="3">
        <v>2981.68</v>
      </c>
      <c r="M14" s="3">
        <v>3011</v>
      </c>
      <c r="N14" s="3">
        <v>3040.32</v>
      </c>
      <c r="O14" s="3">
        <v>3069.64</v>
      </c>
      <c r="P14" s="3">
        <v>3098.97</v>
      </c>
      <c r="Q14" s="3">
        <v>3128.29</v>
      </c>
      <c r="R14" s="3">
        <v>3157.61</v>
      </c>
      <c r="S14" s="3">
        <v>3186.94</v>
      </c>
      <c r="T14" s="3">
        <v>3216.26</v>
      </c>
      <c r="U14" s="3">
        <v>3245.58</v>
      </c>
      <c r="V14" s="3">
        <v>3274.9</v>
      </c>
      <c r="W14" s="3">
        <v>3304.22</v>
      </c>
      <c r="X14" s="3">
        <v>3333.55</v>
      </c>
      <c r="Y14" s="3">
        <v>3362.87</v>
      </c>
      <c r="Z14" s="3">
        <v>3392.72</v>
      </c>
      <c r="AA14" s="3">
        <v>3422.62</v>
      </c>
      <c r="AB14" s="3">
        <v>3452.53</v>
      </c>
      <c r="AC14" s="3">
        <v>3482.43</v>
      </c>
      <c r="AD14" s="3">
        <v>3512.34</v>
      </c>
      <c r="AE14" s="3">
        <v>3542.24</v>
      </c>
      <c r="AF14" s="3">
        <v>3542.24</v>
      </c>
      <c r="AG14" s="3">
        <v>3542.24</v>
      </c>
      <c r="AH14" s="3">
        <v>3542.24</v>
      </c>
      <c r="AI14" s="3">
        <v>3542.24</v>
      </c>
      <c r="AJ14" s="3">
        <v>3542.24</v>
      </c>
      <c r="AK14" s="3">
        <v>3542.24</v>
      </c>
      <c r="AL14" s="3">
        <v>3542.24</v>
      </c>
      <c r="AM14" s="3">
        <v>3542.24</v>
      </c>
      <c r="AN14" s="3">
        <v>3542.24</v>
      </c>
      <c r="AO14" s="3">
        <v>3542.24</v>
      </c>
      <c r="AP14" s="3">
        <v>3542.24</v>
      </c>
      <c r="AQ14" s="3">
        <v>3542.24</v>
      </c>
      <c r="AR14" s="3">
        <v>3542.24</v>
      </c>
      <c r="AS14" s="3">
        <v>3542.24</v>
      </c>
      <c r="AT14" s="3">
        <v>3542.24</v>
      </c>
      <c r="AU14" s="3">
        <v>3542.24</v>
      </c>
      <c r="AV14" s="3">
        <v>3542.24</v>
      </c>
      <c r="AW14" s="3">
        <v>3542.24</v>
      </c>
      <c r="AX14" s="2"/>
    </row>
    <row r="15" spans="1:50" x14ac:dyDescent="0.25">
      <c r="A15" t="s">
        <v>14</v>
      </c>
      <c r="B15" s="3">
        <v>2520.42</v>
      </c>
      <c r="C15" s="3">
        <v>2722.47</v>
      </c>
      <c r="D15" s="3">
        <v>2722.47</v>
      </c>
      <c r="E15" s="3">
        <v>2769.1</v>
      </c>
      <c r="F15" s="3">
        <v>2769.1</v>
      </c>
      <c r="G15" s="3">
        <v>2831.27</v>
      </c>
      <c r="H15" s="3">
        <v>2831.27</v>
      </c>
      <c r="I15" s="3">
        <v>2955.62</v>
      </c>
      <c r="J15" s="3">
        <v>2955.62</v>
      </c>
      <c r="K15" s="3">
        <v>3079.96</v>
      </c>
      <c r="L15" s="3">
        <v>3142.13</v>
      </c>
      <c r="M15" s="3">
        <v>3250.93</v>
      </c>
      <c r="N15" s="3">
        <v>3250.93</v>
      </c>
      <c r="O15" s="3">
        <v>3359.73</v>
      </c>
      <c r="P15" s="3">
        <v>3359.73</v>
      </c>
      <c r="Q15" s="3">
        <v>3470.55</v>
      </c>
      <c r="R15" s="3">
        <v>3470.55</v>
      </c>
      <c r="S15" s="3">
        <v>3581.5</v>
      </c>
      <c r="T15" s="3">
        <v>3581.5</v>
      </c>
      <c r="U15" s="3">
        <v>3692.46</v>
      </c>
      <c r="V15" s="3">
        <v>3692.46</v>
      </c>
      <c r="W15" s="3">
        <v>3803.42</v>
      </c>
      <c r="X15" s="3">
        <v>3803.42</v>
      </c>
      <c r="Y15" s="3">
        <v>3914.37</v>
      </c>
      <c r="Z15" s="3">
        <v>3914.37</v>
      </c>
      <c r="AA15" s="3">
        <v>4025.34</v>
      </c>
      <c r="AB15" s="3">
        <v>4025.34</v>
      </c>
      <c r="AC15" s="3">
        <v>4136.29</v>
      </c>
      <c r="AD15" s="3">
        <v>4136.29</v>
      </c>
      <c r="AE15" s="3">
        <v>4247.25</v>
      </c>
      <c r="AF15" s="3">
        <v>4247.25</v>
      </c>
      <c r="AG15" s="3">
        <v>4247.25</v>
      </c>
      <c r="AH15" s="3">
        <v>4247.25</v>
      </c>
      <c r="AI15" s="3">
        <v>4247.25</v>
      </c>
      <c r="AJ15" s="3">
        <v>4247.25</v>
      </c>
      <c r="AK15" s="3">
        <v>4247.25</v>
      </c>
      <c r="AL15" s="3">
        <v>4247.25</v>
      </c>
      <c r="AM15" s="3">
        <v>4247.25</v>
      </c>
      <c r="AN15" s="3">
        <v>4247.25</v>
      </c>
      <c r="AO15" s="3">
        <v>4247.25</v>
      </c>
      <c r="AP15" s="3">
        <v>4247.25</v>
      </c>
      <c r="AQ15" s="3">
        <v>4247.25</v>
      </c>
      <c r="AR15" s="3">
        <v>4247.25</v>
      </c>
      <c r="AS15" s="3">
        <v>4247.25</v>
      </c>
      <c r="AT15" s="3">
        <v>4247.25</v>
      </c>
      <c r="AU15" s="3">
        <v>4247.25</v>
      </c>
      <c r="AV15" s="3">
        <v>4247.25</v>
      </c>
      <c r="AW15" s="3">
        <v>4247.25</v>
      </c>
      <c r="AX15" s="2"/>
    </row>
    <row r="16" spans="1:50" x14ac:dyDescent="0.25">
      <c r="A16" t="s">
        <v>15</v>
      </c>
      <c r="B16" s="3">
        <v>2543.73</v>
      </c>
      <c r="C16" s="3">
        <v>2745.78</v>
      </c>
      <c r="D16" s="3">
        <v>2745.78</v>
      </c>
      <c r="E16" s="3">
        <v>2792.42</v>
      </c>
      <c r="F16" s="3">
        <v>2792.42</v>
      </c>
      <c r="G16" s="3">
        <v>2854.59</v>
      </c>
      <c r="H16" s="3">
        <v>2854.59</v>
      </c>
      <c r="I16" s="3">
        <v>2978.92</v>
      </c>
      <c r="J16" s="3">
        <v>2978.92</v>
      </c>
      <c r="K16" s="3">
        <v>3103.27</v>
      </c>
      <c r="L16" s="3">
        <v>3165.44</v>
      </c>
      <c r="M16" s="3">
        <v>3274.24</v>
      </c>
      <c r="N16" s="3">
        <v>3274.24</v>
      </c>
      <c r="O16" s="3">
        <v>3383.37</v>
      </c>
      <c r="P16" s="3">
        <v>3383.37</v>
      </c>
      <c r="Q16" s="3">
        <v>3494.33</v>
      </c>
      <c r="R16" s="3">
        <v>3494.33</v>
      </c>
      <c r="S16" s="3">
        <v>3605.28</v>
      </c>
      <c r="T16" s="3">
        <v>3605.28</v>
      </c>
      <c r="U16" s="3">
        <v>3716.24</v>
      </c>
      <c r="V16" s="3">
        <v>3716.24</v>
      </c>
      <c r="W16" s="3">
        <v>3827.2</v>
      </c>
      <c r="X16" s="3">
        <v>3827.2</v>
      </c>
      <c r="Y16" s="3">
        <v>3938.16</v>
      </c>
      <c r="Z16" s="3">
        <v>3938.16</v>
      </c>
      <c r="AA16" s="3">
        <v>4049.12</v>
      </c>
      <c r="AB16" s="3">
        <v>4049.12</v>
      </c>
      <c r="AC16" s="3">
        <v>4160.07</v>
      </c>
      <c r="AD16" s="3">
        <v>4160.07</v>
      </c>
      <c r="AE16" s="3">
        <v>4160.07</v>
      </c>
      <c r="AF16" s="3">
        <v>4160.07</v>
      </c>
      <c r="AG16" s="3">
        <v>4160.07</v>
      </c>
      <c r="AH16" s="3">
        <v>4160.07</v>
      </c>
      <c r="AI16" s="3">
        <v>4160.07</v>
      </c>
      <c r="AJ16" s="3">
        <v>4160.07</v>
      </c>
      <c r="AK16" s="3">
        <v>4160.07</v>
      </c>
      <c r="AL16" s="3">
        <v>4160.07</v>
      </c>
      <c r="AM16" s="3">
        <v>4160.07</v>
      </c>
      <c r="AN16" s="3">
        <v>4160.07</v>
      </c>
      <c r="AO16" s="3">
        <v>4160.07</v>
      </c>
      <c r="AP16" s="3">
        <v>4160.07</v>
      </c>
      <c r="AQ16" s="3">
        <v>4160.07</v>
      </c>
      <c r="AR16" s="3">
        <v>4160.07</v>
      </c>
      <c r="AS16" s="3">
        <v>4160.07</v>
      </c>
      <c r="AT16" s="3">
        <v>4160.07</v>
      </c>
      <c r="AU16" s="3">
        <v>4160.07</v>
      </c>
      <c r="AV16" s="3">
        <v>4160.07</v>
      </c>
      <c r="AW16" s="3">
        <v>4160.07</v>
      </c>
      <c r="AX16" s="2"/>
    </row>
    <row r="17" spans="1:50" x14ac:dyDescent="0.25">
      <c r="A17" t="s">
        <v>16</v>
      </c>
      <c r="B17" s="3">
        <v>2567.04</v>
      </c>
      <c r="C17" s="3">
        <v>2769.09</v>
      </c>
      <c r="D17" s="3">
        <v>2769.09</v>
      </c>
      <c r="E17" s="3">
        <v>2815.73</v>
      </c>
      <c r="F17" s="3">
        <v>2815.73</v>
      </c>
      <c r="G17" s="3">
        <v>2877.9</v>
      </c>
      <c r="H17" s="3">
        <v>2877.9</v>
      </c>
      <c r="I17" s="3">
        <v>3002.24</v>
      </c>
      <c r="J17" s="3">
        <v>3002.24</v>
      </c>
      <c r="K17" s="3">
        <v>3126.59</v>
      </c>
      <c r="L17" s="3">
        <v>3188.76</v>
      </c>
      <c r="M17" s="3">
        <v>3297.55</v>
      </c>
      <c r="N17" s="3">
        <v>3297.55</v>
      </c>
      <c r="O17" s="3">
        <v>3407.15</v>
      </c>
      <c r="P17" s="3">
        <v>3407.15</v>
      </c>
      <c r="Q17" s="3">
        <v>3518.1</v>
      </c>
      <c r="R17" s="3">
        <v>3518.1</v>
      </c>
      <c r="S17" s="3">
        <v>3629.06</v>
      </c>
      <c r="T17" s="3">
        <v>3629.06</v>
      </c>
      <c r="U17" s="3">
        <v>3740.02</v>
      </c>
      <c r="V17" s="3">
        <v>3740.02</v>
      </c>
      <c r="W17" s="3">
        <v>3850.97</v>
      </c>
      <c r="X17" s="3">
        <v>3850.97</v>
      </c>
      <c r="Y17" s="3">
        <v>3961.93</v>
      </c>
      <c r="Z17" s="3">
        <v>3961.93</v>
      </c>
      <c r="AA17" s="3">
        <v>4072.89</v>
      </c>
      <c r="AB17" s="3">
        <v>4072.89</v>
      </c>
      <c r="AC17" s="3">
        <v>4183.84</v>
      </c>
      <c r="AD17" s="3">
        <v>4183.84</v>
      </c>
      <c r="AE17" s="3">
        <v>4294.8</v>
      </c>
      <c r="AF17" s="3">
        <v>4294.8</v>
      </c>
      <c r="AG17" s="3">
        <v>4294.8</v>
      </c>
      <c r="AH17" s="3">
        <v>4294.8</v>
      </c>
      <c r="AI17" s="3">
        <v>4294.8</v>
      </c>
      <c r="AJ17" s="3">
        <v>4294.8</v>
      </c>
      <c r="AK17" s="3">
        <v>4294.8</v>
      </c>
      <c r="AL17" s="3">
        <v>4294.8</v>
      </c>
      <c r="AM17" s="3">
        <v>4294.8</v>
      </c>
      <c r="AN17" s="3">
        <v>4294.8</v>
      </c>
      <c r="AO17" s="3">
        <v>4294.8</v>
      </c>
      <c r="AP17" s="3">
        <v>4294.8</v>
      </c>
      <c r="AQ17" s="3">
        <v>4294.8</v>
      </c>
      <c r="AR17" s="3">
        <v>4294.8</v>
      </c>
      <c r="AS17" s="3">
        <v>4294.8</v>
      </c>
      <c r="AT17" s="3">
        <v>4294.8</v>
      </c>
      <c r="AU17" s="3">
        <v>4294.8</v>
      </c>
      <c r="AV17" s="3">
        <v>4294.8</v>
      </c>
      <c r="AW17" s="3">
        <v>4294.8</v>
      </c>
      <c r="AX17" s="2"/>
    </row>
    <row r="18" spans="1:50" x14ac:dyDescent="0.25">
      <c r="A18" t="s">
        <v>17</v>
      </c>
      <c r="B18" s="3">
        <v>2567.04</v>
      </c>
      <c r="C18" s="3">
        <v>2761.32</v>
      </c>
      <c r="D18" s="3">
        <v>2761.32</v>
      </c>
      <c r="E18" s="3">
        <v>2807.96</v>
      </c>
      <c r="F18" s="3">
        <v>2807.96</v>
      </c>
      <c r="G18" s="3">
        <v>2854.6</v>
      </c>
      <c r="H18" s="3">
        <v>2854.6</v>
      </c>
      <c r="I18" s="3">
        <v>2901.22</v>
      </c>
      <c r="J18" s="3">
        <v>2901.22</v>
      </c>
      <c r="K18" s="3">
        <v>2947.86</v>
      </c>
      <c r="L18" s="3">
        <v>3010.03</v>
      </c>
      <c r="M18" s="3">
        <v>3072.2</v>
      </c>
      <c r="N18" s="3">
        <v>3072.2</v>
      </c>
      <c r="O18" s="3">
        <v>3134.37</v>
      </c>
      <c r="P18" s="3">
        <v>3134.37</v>
      </c>
      <c r="Q18" s="3">
        <v>3196.54</v>
      </c>
      <c r="R18" s="3">
        <v>3196.54</v>
      </c>
      <c r="S18" s="3">
        <v>3258.71</v>
      </c>
      <c r="T18" s="3">
        <v>3258.71</v>
      </c>
      <c r="U18" s="3">
        <v>3320.88</v>
      </c>
      <c r="V18" s="3">
        <v>3320.88</v>
      </c>
      <c r="W18" s="3">
        <v>3383.36</v>
      </c>
      <c r="X18" s="3">
        <v>3383.36</v>
      </c>
      <c r="Y18" s="3">
        <v>3446.76</v>
      </c>
      <c r="Z18" s="3">
        <v>3446.76</v>
      </c>
      <c r="AA18" s="3">
        <v>3510.15</v>
      </c>
      <c r="AB18" s="3">
        <v>3510.15</v>
      </c>
      <c r="AC18" s="3">
        <v>3573.55</v>
      </c>
      <c r="AD18" s="3">
        <v>3573.55</v>
      </c>
      <c r="AE18" s="3">
        <v>3636.95</v>
      </c>
      <c r="AF18" s="3">
        <v>3636.95</v>
      </c>
      <c r="AG18" s="3">
        <v>3700.35</v>
      </c>
      <c r="AH18" s="3">
        <v>3700.35</v>
      </c>
      <c r="AI18" s="3">
        <v>3700.35</v>
      </c>
      <c r="AJ18" s="3">
        <v>3700.35</v>
      </c>
      <c r="AK18" s="3">
        <v>3700.35</v>
      </c>
      <c r="AL18" s="3">
        <v>3700.35</v>
      </c>
      <c r="AM18" s="3">
        <v>3700.35</v>
      </c>
      <c r="AN18" s="3">
        <v>3700.35</v>
      </c>
      <c r="AO18" s="3">
        <v>3700.35</v>
      </c>
      <c r="AP18" s="3">
        <v>3700.35</v>
      </c>
      <c r="AQ18" s="3">
        <v>3700.35</v>
      </c>
      <c r="AR18" s="3">
        <v>3700.35</v>
      </c>
      <c r="AS18" s="3">
        <v>3700.35</v>
      </c>
      <c r="AT18" s="3">
        <v>3700.35</v>
      </c>
      <c r="AU18" s="3">
        <v>3700.35</v>
      </c>
      <c r="AV18" s="3">
        <v>3700.35</v>
      </c>
      <c r="AW18" s="3">
        <v>3700.35</v>
      </c>
      <c r="AX18" s="2"/>
    </row>
    <row r="19" spans="1:50" x14ac:dyDescent="0.25">
      <c r="A19" t="s">
        <v>18</v>
      </c>
      <c r="B19" s="3">
        <v>2567.04</v>
      </c>
      <c r="C19" s="3">
        <v>2761.32</v>
      </c>
      <c r="D19" s="3">
        <v>2761.32</v>
      </c>
      <c r="E19" s="3">
        <v>2807.96</v>
      </c>
      <c r="F19" s="3">
        <v>2807.96</v>
      </c>
      <c r="G19" s="3">
        <v>2854.6</v>
      </c>
      <c r="H19" s="3">
        <v>2854.6</v>
      </c>
      <c r="I19" s="3">
        <v>3227.63</v>
      </c>
      <c r="J19" s="3">
        <v>3227.63</v>
      </c>
      <c r="K19" s="3">
        <v>3274.27</v>
      </c>
      <c r="L19" s="3">
        <v>3336.44</v>
      </c>
      <c r="M19" s="3">
        <v>3399.23</v>
      </c>
      <c r="N19" s="3">
        <v>3399.23</v>
      </c>
      <c r="O19" s="3">
        <v>3462.63</v>
      </c>
      <c r="P19" s="3">
        <v>3462.63</v>
      </c>
      <c r="Q19" s="3">
        <v>3526.03</v>
      </c>
      <c r="R19" s="3">
        <v>3526.03</v>
      </c>
      <c r="S19" s="3">
        <v>3589.43</v>
      </c>
      <c r="T19" s="3">
        <v>3589.43</v>
      </c>
      <c r="U19" s="3">
        <v>3652.83</v>
      </c>
      <c r="V19" s="3">
        <v>3652.83</v>
      </c>
      <c r="W19" s="3">
        <v>3716.22</v>
      </c>
      <c r="X19" s="3">
        <v>3716.22</v>
      </c>
      <c r="Y19" s="3">
        <v>3779.62</v>
      </c>
      <c r="Z19" s="3">
        <v>3779.62</v>
      </c>
      <c r="AA19" s="3">
        <v>3843.02</v>
      </c>
      <c r="AB19" s="3">
        <v>3843.02</v>
      </c>
      <c r="AC19" s="3">
        <v>3906.42</v>
      </c>
      <c r="AD19" s="3">
        <v>3906.42</v>
      </c>
      <c r="AE19" s="3">
        <v>3969.81</v>
      </c>
      <c r="AF19" s="3">
        <v>3969.81</v>
      </c>
      <c r="AG19" s="3">
        <v>4033.21</v>
      </c>
      <c r="AH19" s="3">
        <v>4033.21</v>
      </c>
      <c r="AI19" s="3">
        <v>4033.21</v>
      </c>
      <c r="AJ19" s="3">
        <v>4033.21</v>
      </c>
      <c r="AK19" s="3">
        <v>4033.21</v>
      </c>
      <c r="AL19" s="3">
        <v>4033.21</v>
      </c>
      <c r="AM19" s="3">
        <v>4033.21</v>
      </c>
      <c r="AN19" s="3">
        <v>4033.21</v>
      </c>
      <c r="AO19" s="3">
        <v>4033.21</v>
      </c>
      <c r="AP19" s="3">
        <v>4033.21</v>
      </c>
      <c r="AQ19" s="3">
        <v>4033.21</v>
      </c>
      <c r="AR19" s="3">
        <v>4033.21</v>
      </c>
      <c r="AS19" s="3">
        <v>4033.21</v>
      </c>
      <c r="AT19" s="3">
        <v>4033.21</v>
      </c>
      <c r="AU19" s="3">
        <v>4033.21</v>
      </c>
      <c r="AV19" s="3">
        <v>4033.21</v>
      </c>
      <c r="AW19" s="3">
        <v>4033.21</v>
      </c>
      <c r="AX19" s="2"/>
    </row>
    <row r="20" spans="1:50" x14ac:dyDescent="0.25">
      <c r="A20" t="s">
        <v>20</v>
      </c>
      <c r="B20" s="3">
        <v>2598.13</v>
      </c>
      <c r="C20" s="3">
        <v>2800.19</v>
      </c>
      <c r="D20" s="3">
        <v>2800.19</v>
      </c>
      <c r="E20" s="3">
        <v>2846.82</v>
      </c>
      <c r="F20" s="3">
        <v>2846.82</v>
      </c>
      <c r="G20" s="3">
        <v>2908.99</v>
      </c>
      <c r="H20" s="3">
        <v>2908.99</v>
      </c>
      <c r="I20" s="3">
        <v>3033.33</v>
      </c>
      <c r="J20" s="3">
        <v>3033.33</v>
      </c>
      <c r="K20" s="3">
        <v>3157.68</v>
      </c>
      <c r="L20" s="3">
        <v>3219.84</v>
      </c>
      <c r="M20" s="3">
        <v>3328.64</v>
      </c>
      <c r="N20" s="3">
        <v>3328.64</v>
      </c>
      <c r="O20" s="3">
        <v>3438.85</v>
      </c>
      <c r="P20" s="3">
        <v>3438.85</v>
      </c>
      <c r="Q20" s="3">
        <v>3549.81</v>
      </c>
      <c r="R20" s="3">
        <v>3549.81</v>
      </c>
      <c r="S20" s="3">
        <v>3660.77</v>
      </c>
      <c r="T20" s="3">
        <v>3660.77</v>
      </c>
      <c r="U20" s="3">
        <v>3771.72</v>
      </c>
      <c r="V20" s="3">
        <v>3771.72</v>
      </c>
      <c r="W20" s="3">
        <v>3882.68</v>
      </c>
      <c r="X20" s="3">
        <v>3882.68</v>
      </c>
      <c r="Y20" s="3">
        <v>3993.64</v>
      </c>
      <c r="Z20" s="3">
        <v>3993.64</v>
      </c>
      <c r="AA20" s="3">
        <v>4104.59</v>
      </c>
      <c r="AB20" s="3">
        <v>4104.59</v>
      </c>
      <c r="AC20" s="3">
        <v>4215.5600000000004</v>
      </c>
      <c r="AD20" s="3">
        <v>4215.5600000000004</v>
      </c>
      <c r="AE20" s="3">
        <v>4326.5200000000004</v>
      </c>
      <c r="AF20" s="3">
        <v>4326.5200000000004</v>
      </c>
      <c r="AG20" s="3">
        <v>4326.5200000000004</v>
      </c>
      <c r="AH20" s="3">
        <v>4326.5200000000004</v>
      </c>
      <c r="AI20" s="3">
        <v>4326.5200000000004</v>
      </c>
      <c r="AJ20" s="3">
        <v>4326.5200000000004</v>
      </c>
      <c r="AK20" s="3">
        <v>4326.5200000000004</v>
      </c>
      <c r="AL20" s="3">
        <v>4326.5200000000004</v>
      </c>
      <c r="AM20" s="3">
        <v>4326.5200000000004</v>
      </c>
      <c r="AN20" s="3">
        <v>4326.5200000000004</v>
      </c>
      <c r="AO20" s="3">
        <v>4326.5200000000004</v>
      </c>
      <c r="AP20" s="3">
        <v>4326.5200000000004</v>
      </c>
      <c r="AQ20" s="3">
        <v>4326.5200000000004</v>
      </c>
      <c r="AR20" s="3">
        <v>4326.5200000000004</v>
      </c>
      <c r="AS20" s="3">
        <v>4326.5200000000004</v>
      </c>
      <c r="AT20" s="3">
        <v>4326.5200000000004</v>
      </c>
      <c r="AU20" s="3">
        <v>4326.5200000000004</v>
      </c>
      <c r="AV20" s="3">
        <v>4326.5200000000004</v>
      </c>
      <c r="AW20" s="3">
        <v>4326.5200000000004</v>
      </c>
      <c r="AX20" s="2"/>
    </row>
    <row r="21" spans="1:50" x14ac:dyDescent="0.25">
      <c r="A21" t="s">
        <v>21</v>
      </c>
      <c r="B21" s="3">
        <v>2660.3</v>
      </c>
      <c r="C21" s="3">
        <v>2862.35</v>
      </c>
      <c r="D21" s="3">
        <v>2862.35</v>
      </c>
      <c r="E21" s="3">
        <v>2908.99</v>
      </c>
      <c r="F21" s="3">
        <v>2908.99</v>
      </c>
      <c r="G21" s="3">
        <v>2971.16</v>
      </c>
      <c r="H21" s="3">
        <v>2971.16</v>
      </c>
      <c r="I21" s="3">
        <v>3095.5</v>
      </c>
      <c r="J21" s="3">
        <v>3095.5</v>
      </c>
      <c r="K21" s="3">
        <v>3219.84</v>
      </c>
      <c r="L21" s="3">
        <v>3282.01</v>
      </c>
      <c r="M21" s="3">
        <v>3391.3</v>
      </c>
      <c r="N21" s="3">
        <v>3391.3</v>
      </c>
      <c r="O21" s="3">
        <v>3502.25</v>
      </c>
      <c r="P21" s="3">
        <v>3502.25</v>
      </c>
      <c r="Q21" s="3">
        <v>3613.21</v>
      </c>
      <c r="R21" s="3">
        <v>3613.21</v>
      </c>
      <c r="S21" s="3">
        <v>3724.17</v>
      </c>
      <c r="T21" s="3">
        <v>3724.17</v>
      </c>
      <c r="U21" s="3">
        <v>3835.13</v>
      </c>
      <c r="V21" s="3">
        <v>3835.13</v>
      </c>
      <c r="W21" s="3">
        <v>3946.08</v>
      </c>
      <c r="X21" s="3">
        <v>3946.08</v>
      </c>
      <c r="Y21" s="3">
        <v>4057.04</v>
      </c>
      <c r="Z21" s="3">
        <v>4057.04</v>
      </c>
      <c r="AA21" s="3">
        <v>4168</v>
      </c>
      <c r="AB21" s="3">
        <v>4168</v>
      </c>
      <c r="AC21" s="3">
        <v>4278.95</v>
      </c>
      <c r="AD21" s="3">
        <v>4278.95</v>
      </c>
      <c r="AE21" s="3">
        <v>4389.91</v>
      </c>
      <c r="AF21" s="3">
        <v>4389.91</v>
      </c>
      <c r="AG21" s="3">
        <v>4389.91</v>
      </c>
      <c r="AH21" s="3">
        <v>4389.91</v>
      </c>
      <c r="AI21" s="3">
        <v>4389.91</v>
      </c>
      <c r="AJ21" s="3">
        <v>4389.91</v>
      </c>
      <c r="AK21" s="3">
        <v>4389.91</v>
      </c>
      <c r="AL21" s="3">
        <v>4389.91</v>
      </c>
      <c r="AM21" s="3">
        <v>4389.91</v>
      </c>
      <c r="AN21" s="3">
        <v>4389.91</v>
      </c>
      <c r="AO21" s="3">
        <v>4389.91</v>
      </c>
      <c r="AP21" s="3">
        <v>4389.91</v>
      </c>
      <c r="AQ21" s="3">
        <v>4389.91</v>
      </c>
      <c r="AR21" s="3">
        <v>4389.91</v>
      </c>
      <c r="AS21" s="3">
        <v>4389.91</v>
      </c>
      <c r="AT21" s="3">
        <v>4389.91</v>
      </c>
      <c r="AU21" s="3">
        <v>4389.91</v>
      </c>
      <c r="AV21" s="3">
        <v>4389.91</v>
      </c>
      <c r="AW21" s="3">
        <v>4389.91</v>
      </c>
      <c r="AX21" s="2"/>
    </row>
    <row r="22" spans="1:50" x14ac:dyDescent="0.25">
      <c r="A22" t="s">
        <v>19</v>
      </c>
      <c r="B22" s="3">
        <v>2660.3</v>
      </c>
      <c r="C22" s="3">
        <v>2862.35</v>
      </c>
      <c r="D22" s="3">
        <v>2862.35</v>
      </c>
      <c r="E22" s="3">
        <v>2908.99</v>
      </c>
      <c r="F22" s="3">
        <v>2908.99</v>
      </c>
      <c r="G22" s="3">
        <v>2971.16</v>
      </c>
      <c r="H22" s="3">
        <v>2971.16</v>
      </c>
      <c r="I22" s="3">
        <v>3372.81</v>
      </c>
      <c r="J22" s="3">
        <v>3372.81</v>
      </c>
      <c r="K22" s="3">
        <v>3467.91</v>
      </c>
      <c r="L22" s="3">
        <v>3531.31</v>
      </c>
      <c r="M22" s="3">
        <v>3626.41</v>
      </c>
      <c r="N22" s="3">
        <v>3626.41</v>
      </c>
      <c r="O22" s="3">
        <v>3721.51</v>
      </c>
      <c r="P22" s="3">
        <v>3721.51</v>
      </c>
      <c r="Q22" s="3">
        <v>3816.61</v>
      </c>
      <c r="R22" s="3">
        <v>3816.61</v>
      </c>
      <c r="S22" s="3">
        <v>3911.71</v>
      </c>
      <c r="T22" s="3">
        <v>3911.71</v>
      </c>
      <c r="U22" s="3">
        <v>4006.81</v>
      </c>
      <c r="V22" s="3">
        <v>4006.81</v>
      </c>
      <c r="W22" s="3">
        <v>4101.91</v>
      </c>
      <c r="X22" s="3">
        <v>4101.91</v>
      </c>
      <c r="Y22" s="3">
        <v>4197.01</v>
      </c>
      <c r="Z22" s="3">
        <v>4197.01</v>
      </c>
      <c r="AA22" s="3">
        <v>4292.1099999999997</v>
      </c>
      <c r="AB22" s="3">
        <v>4292.1099999999997</v>
      </c>
      <c r="AC22" s="3">
        <v>4387.21</v>
      </c>
      <c r="AD22" s="3">
        <v>4387.21</v>
      </c>
      <c r="AE22" s="3">
        <v>4387.21</v>
      </c>
      <c r="AF22" s="3">
        <v>4387.21</v>
      </c>
      <c r="AG22" s="3">
        <v>4387.21</v>
      </c>
      <c r="AH22" s="3">
        <v>4387.21</v>
      </c>
      <c r="AI22" s="3">
        <v>4387.21</v>
      </c>
      <c r="AJ22" s="3">
        <v>4387.21</v>
      </c>
      <c r="AK22" s="3">
        <v>4387.21</v>
      </c>
      <c r="AL22" s="3">
        <v>4387.21</v>
      </c>
      <c r="AM22" s="3">
        <v>4387.21</v>
      </c>
      <c r="AN22" s="3">
        <v>4387.21</v>
      </c>
      <c r="AO22" s="3">
        <v>4387.21</v>
      </c>
      <c r="AP22" s="3">
        <v>4387.21</v>
      </c>
      <c r="AQ22" s="3">
        <v>4387.21</v>
      </c>
      <c r="AR22" s="3">
        <v>4387.21</v>
      </c>
      <c r="AS22" s="3">
        <v>4387.21</v>
      </c>
      <c r="AT22" s="3">
        <v>4387.21</v>
      </c>
      <c r="AU22" s="3">
        <v>4387.21</v>
      </c>
      <c r="AV22" s="3">
        <v>4387.21</v>
      </c>
      <c r="AW22" s="3">
        <v>4387.21</v>
      </c>
      <c r="AX22" s="2"/>
    </row>
    <row r="23" spans="1:50" x14ac:dyDescent="0.25">
      <c r="A23" t="s">
        <v>22</v>
      </c>
      <c r="B23" s="3">
        <v>2675.83</v>
      </c>
      <c r="C23" s="3">
        <v>2870.12</v>
      </c>
      <c r="D23" s="3">
        <v>2870.12</v>
      </c>
      <c r="E23" s="3">
        <v>2916.76</v>
      </c>
      <c r="F23" s="3">
        <v>2916.76</v>
      </c>
      <c r="G23" s="3">
        <v>2963.4</v>
      </c>
      <c r="H23" s="3">
        <v>2963.4</v>
      </c>
      <c r="I23" s="3">
        <v>3010.03</v>
      </c>
      <c r="J23" s="3">
        <v>3010.03</v>
      </c>
      <c r="K23" s="3">
        <v>3056.66</v>
      </c>
      <c r="L23" s="3">
        <v>3118.83</v>
      </c>
      <c r="M23" s="3">
        <v>3181</v>
      </c>
      <c r="N23" s="3">
        <v>3181</v>
      </c>
      <c r="O23" s="3">
        <v>3243.17</v>
      </c>
      <c r="P23" s="3">
        <v>3243.17</v>
      </c>
      <c r="Q23" s="3">
        <v>3305.33</v>
      </c>
      <c r="R23" s="3">
        <v>3305.33</v>
      </c>
      <c r="S23" s="3">
        <v>3367.52</v>
      </c>
      <c r="T23" s="3">
        <v>3367.52</v>
      </c>
      <c r="U23" s="3">
        <v>3430.91</v>
      </c>
      <c r="V23" s="3">
        <v>3430.91</v>
      </c>
      <c r="W23" s="3">
        <v>3494.32</v>
      </c>
      <c r="X23" s="3">
        <v>3494.32</v>
      </c>
      <c r="Y23" s="3">
        <v>3557.71</v>
      </c>
      <c r="Z23" s="3">
        <v>3557.71</v>
      </c>
      <c r="AA23" s="3">
        <v>3621.1</v>
      </c>
      <c r="AB23" s="3">
        <v>3621.1</v>
      </c>
      <c r="AC23" s="3">
        <v>3684.51</v>
      </c>
      <c r="AD23" s="3">
        <v>3684.51</v>
      </c>
      <c r="AE23" s="3">
        <v>3747.9</v>
      </c>
      <c r="AF23" s="3">
        <v>3747.9</v>
      </c>
      <c r="AG23" s="3">
        <v>3811.3</v>
      </c>
      <c r="AH23" s="3">
        <v>3811.3</v>
      </c>
      <c r="AI23" s="3">
        <v>3811.3</v>
      </c>
      <c r="AJ23" s="3">
        <v>3811.3</v>
      </c>
      <c r="AK23" s="3">
        <v>3811.3</v>
      </c>
      <c r="AL23" s="3">
        <v>3811.3</v>
      </c>
      <c r="AM23" s="3">
        <v>3811.3</v>
      </c>
      <c r="AN23" s="3">
        <v>3811.3</v>
      </c>
      <c r="AO23" s="3">
        <v>3811.3</v>
      </c>
      <c r="AP23" s="3">
        <v>3811.3</v>
      </c>
      <c r="AQ23" s="3">
        <v>3811.3</v>
      </c>
      <c r="AR23" s="3">
        <v>3811.3</v>
      </c>
      <c r="AS23" s="3">
        <v>3811.3</v>
      </c>
      <c r="AT23" s="3">
        <v>3811.3</v>
      </c>
      <c r="AU23" s="3">
        <v>3811.3</v>
      </c>
      <c r="AV23" s="3">
        <v>3811.3</v>
      </c>
      <c r="AW23" s="3">
        <v>3811.3</v>
      </c>
      <c r="AX23" s="2"/>
    </row>
    <row r="24" spans="1:50" x14ac:dyDescent="0.25">
      <c r="A24" t="s">
        <v>23</v>
      </c>
      <c r="B24" s="3">
        <v>2733.96</v>
      </c>
      <c r="C24" s="3">
        <v>2913.82</v>
      </c>
      <c r="D24" s="3">
        <v>2927.25</v>
      </c>
      <c r="E24" s="3">
        <v>2940.7</v>
      </c>
      <c r="F24" s="3">
        <v>2954.13</v>
      </c>
      <c r="G24" s="3">
        <v>2967.57</v>
      </c>
      <c r="H24" s="3">
        <v>2981.02</v>
      </c>
      <c r="I24" s="3">
        <v>2994.45</v>
      </c>
      <c r="J24" s="3">
        <v>3007.9</v>
      </c>
      <c r="K24" s="3">
        <v>3021.33</v>
      </c>
      <c r="L24" s="3">
        <v>3101.1</v>
      </c>
      <c r="M24" s="3">
        <v>3114.54</v>
      </c>
      <c r="N24" s="3">
        <v>3127.98</v>
      </c>
      <c r="O24" s="3">
        <v>3141.42</v>
      </c>
      <c r="P24" s="3">
        <v>3154.86</v>
      </c>
      <c r="Q24" s="3">
        <v>3168.3</v>
      </c>
      <c r="R24" s="3">
        <v>3181.74</v>
      </c>
      <c r="S24" s="3">
        <v>3195.18</v>
      </c>
      <c r="T24" s="3">
        <v>3208.62</v>
      </c>
      <c r="U24" s="3">
        <v>3222.05</v>
      </c>
      <c r="V24" s="3">
        <v>3235.49</v>
      </c>
      <c r="W24" s="3">
        <v>3248.94</v>
      </c>
      <c r="X24" s="3">
        <v>3262.37</v>
      </c>
      <c r="Y24" s="3">
        <v>3275.82</v>
      </c>
      <c r="Z24" s="3">
        <v>3289.25</v>
      </c>
      <c r="AA24" s="3">
        <v>3302.69</v>
      </c>
      <c r="AB24" s="3">
        <v>3316.13</v>
      </c>
      <c r="AC24" s="3">
        <v>3329.57</v>
      </c>
      <c r="AD24" s="3">
        <v>3329.57</v>
      </c>
      <c r="AE24" s="3">
        <v>3329.57</v>
      </c>
      <c r="AF24" s="3">
        <v>3329.57</v>
      </c>
      <c r="AG24" s="3">
        <v>3329.57</v>
      </c>
      <c r="AH24" s="3">
        <v>3329.57</v>
      </c>
      <c r="AI24" s="3">
        <v>3329.57</v>
      </c>
      <c r="AJ24" s="3">
        <v>3329.57</v>
      </c>
      <c r="AK24" s="3">
        <v>3329.57</v>
      </c>
      <c r="AL24" s="3">
        <v>3329.57</v>
      </c>
      <c r="AM24" s="3">
        <v>3329.57</v>
      </c>
      <c r="AN24" s="3">
        <v>3329.57</v>
      </c>
      <c r="AO24" s="3">
        <v>3329.57</v>
      </c>
      <c r="AP24" s="3">
        <v>3329.57</v>
      </c>
      <c r="AQ24" s="3">
        <v>3329.57</v>
      </c>
      <c r="AR24" s="3">
        <v>3329.57</v>
      </c>
      <c r="AS24" s="3">
        <v>3329.57</v>
      </c>
      <c r="AT24" s="3">
        <v>3329.57</v>
      </c>
      <c r="AU24" s="3">
        <v>3329.57</v>
      </c>
      <c r="AV24" s="3">
        <v>3329.57</v>
      </c>
      <c r="AW24" s="3">
        <v>3329.57</v>
      </c>
      <c r="AX24" s="2"/>
    </row>
    <row r="25" spans="1:50" x14ac:dyDescent="0.25">
      <c r="A25" t="s">
        <v>24</v>
      </c>
      <c r="B25" s="3">
        <v>2738.01</v>
      </c>
      <c r="C25" s="3">
        <v>2940.07</v>
      </c>
      <c r="D25" s="3">
        <v>2940.07</v>
      </c>
      <c r="E25" s="3">
        <v>2986.69</v>
      </c>
      <c r="F25" s="3">
        <v>2986.69</v>
      </c>
      <c r="G25" s="3">
        <v>3048.87</v>
      </c>
      <c r="H25" s="3">
        <v>3048.87</v>
      </c>
      <c r="I25" s="3">
        <v>3173.21</v>
      </c>
      <c r="J25" s="3">
        <v>3173.21</v>
      </c>
      <c r="K25" s="3">
        <v>3297.55</v>
      </c>
      <c r="L25" s="3">
        <v>3359.73</v>
      </c>
      <c r="M25" s="3">
        <v>3470.55</v>
      </c>
      <c r="N25" s="3">
        <v>3470.55</v>
      </c>
      <c r="O25" s="3">
        <v>3581.5</v>
      </c>
      <c r="P25" s="3">
        <v>3581.5</v>
      </c>
      <c r="Q25" s="3">
        <v>3692.46</v>
      </c>
      <c r="R25" s="3">
        <v>3692.46</v>
      </c>
      <c r="S25" s="3">
        <v>3803.42</v>
      </c>
      <c r="T25" s="3">
        <v>3803.42</v>
      </c>
      <c r="U25" s="3">
        <v>3914.37</v>
      </c>
      <c r="V25" s="3">
        <v>3914.37</v>
      </c>
      <c r="W25" s="3">
        <v>4025.33</v>
      </c>
      <c r="X25" s="3">
        <v>4025.33</v>
      </c>
      <c r="Y25" s="3">
        <v>4136.29</v>
      </c>
      <c r="Z25" s="3">
        <v>4136.29</v>
      </c>
      <c r="AA25" s="3">
        <v>4247.24</v>
      </c>
      <c r="AB25" s="3">
        <v>4247.24</v>
      </c>
      <c r="AC25" s="3">
        <v>4358.2</v>
      </c>
      <c r="AD25" s="3">
        <v>4358.2</v>
      </c>
      <c r="AE25" s="3">
        <v>4469.16</v>
      </c>
      <c r="AF25" s="3">
        <v>4469.16</v>
      </c>
      <c r="AG25" s="3">
        <v>4469.16</v>
      </c>
      <c r="AH25" s="3">
        <v>4469.16</v>
      </c>
      <c r="AI25" s="3">
        <v>4469.16</v>
      </c>
      <c r="AJ25" s="3">
        <v>4469.16</v>
      </c>
      <c r="AK25" s="3">
        <v>4469.16</v>
      </c>
      <c r="AL25" s="3">
        <v>4469.16</v>
      </c>
      <c r="AM25" s="3">
        <v>4469.16</v>
      </c>
      <c r="AN25" s="3">
        <v>4469.16</v>
      </c>
      <c r="AO25" s="3">
        <v>4469.16</v>
      </c>
      <c r="AP25" s="3">
        <v>4469.16</v>
      </c>
      <c r="AQ25" s="3">
        <v>4469.16</v>
      </c>
      <c r="AR25" s="3">
        <v>4469.16</v>
      </c>
      <c r="AS25" s="3">
        <v>4469.16</v>
      </c>
      <c r="AT25" s="3">
        <v>4469.16</v>
      </c>
      <c r="AU25" s="3">
        <v>4469.16</v>
      </c>
      <c r="AV25" s="3">
        <v>4469.16</v>
      </c>
      <c r="AW25" s="3">
        <v>4469.16</v>
      </c>
      <c r="AX25" s="2"/>
    </row>
    <row r="26" spans="1:50" x14ac:dyDescent="0.25">
      <c r="A26" t="s">
        <v>25</v>
      </c>
      <c r="B26" s="3">
        <v>2784.64</v>
      </c>
      <c r="C26" s="3">
        <v>2978.92</v>
      </c>
      <c r="D26" s="3">
        <v>2978.92</v>
      </c>
      <c r="E26" s="3">
        <v>3025.56</v>
      </c>
      <c r="F26" s="3">
        <v>3025.56</v>
      </c>
      <c r="G26" s="3">
        <v>3072.19</v>
      </c>
      <c r="H26" s="3">
        <v>3072.19</v>
      </c>
      <c r="I26" s="3">
        <v>3118.83</v>
      </c>
      <c r="J26" s="3">
        <v>3118.83</v>
      </c>
      <c r="K26" s="3">
        <v>3165.46</v>
      </c>
      <c r="L26" s="3">
        <v>3227.63</v>
      </c>
      <c r="M26" s="3">
        <v>3289.8</v>
      </c>
      <c r="N26" s="3">
        <v>3289.8</v>
      </c>
      <c r="O26" s="3">
        <v>3351.97</v>
      </c>
      <c r="P26" s="3">
        <v>3351.97</v>
      </c>
      <c r="Q26" s="3">
        <v>3415.06</v>
      </c>
      <c r="R26" s="3">
        <v>3415.06</v>
      </c>
      <c r="S26" s="3">
        <v>3478.46</v>
      </c>
      <c r="T26" s="3">
        <v>3478.46</v>
      </c>
      <c r="U26" s="3">
        <v>3541.86</v>
      </c>
      <c r="V26" s="3">
        <v>3541.86</v>
      </c>
      <c r="W26" s="3">
        <v>3605.26</v>
      </c>
      <c r="X26" s="3">
        <v>3605.26</v>
      </c>
      <c r="Y26" s="3">
        <v>3668.66</v>
      </c>
      <c r="Z26" s="3">
        <v>3668.66</v>
      </c>
      <c r="AA26" s="3">
        <v>3732.05</v>
      </c>
      <c r="AB26" s="3">
        <v>3732.05</v>
      </c>
      <c r="AC26" s="3">
        <v>3795.45</v>
      </c>
      <c r="AD26" s="3">
        <v>3795.45</v>
      </c>
      <c r="AE26" s="3">
        <v>3858.85</v>
      </c>
      <c r="AF26" s="3">
        <v>3858.85</v>
      </c>
      <c r="AG26" s="3">
        <v>3922.25</v>
      </c>
      <c r="AH26" s="3">
        <v>3922.25</v>
      </c>
      <c r="AI26" s="3">
        <v>3922.25</v>
      </c>
      <c r="AJ26" s="3">
        <v>3922.25</v>
      </c>
      <c r="AK26" s="3">
        <v>3922.25</v>
      </c>
      <c r="AL26" s="3">
        <v>3922.25</v>
      </c>
      <c r="AM26" s="3">
        <v>3922.25</v>
      </c>
      <c r="AN26" s="3">
        <v>3922.25</v>
      </c>
      <c r="AO26" s="3">
        <v>3922.25</v>
      </c>
      <c r="AP26" s="3">
        <v>3922.25</v>
      </c>
      <c r="AQ26" s="3">
        <v>3922.25</v>
      </c>
      <c r="AR26" s="3">
        <v>3922.25</v>
      </c>
      <c r="AS26" s="3">
        <v>3922.25</v>
      </c>
      <c r="AT26" s="3">
        <v>3922.25</v>
      </c>
      <c r="AU26" s="3">
        <v>3922.25</v>
      </c>
      <c r="AV26" s="3">
        <v>3922.25</v>
      </c>
      <c r="AW26" s="3">
        <v>3922.25</v>
      </c>
      <c r="AX26" s="2"/>
    </row>
    <row r="27" spans="1:50" x14ac:dyDescent="0.25">
      <c r="A27" t="s">
        <v>26</v>
      </c>
      <c r="B27" s="3">
        <v>2399.39</v>
      </c>
      <c r="C27" s="3">
        <v>2601.4499999999998</v>
      </c>
      <c r="D27" s="3">
        <v>2623.96</v>
      </c>
      <c r="E27" s="3">
        <v>2646.46</v>
      </c>
      <c r="F27" s="3">
        <v>2668.96</v>
      </c>
      <c r="G27" s="3">
        <v>2691.46</v>
      </c>
      <c r="H27" s="3">
        <v>2745.86</v>
      </c>
      <c r="I27" s="3">
        <v>2800.26</v>
      </c>
      <c r="J27" s="3">
        <v>2854.65</v>
      </c>
      <c r="K27" s="3">
        <v>2909.04</v>
      </c>
      <c r="L27" s="3">
        <v>3025.62</v>
      </c>
      <c r="M27" s="3">
        <v>3080.01</v>
      </c>
      <c r="N27" s="3">
        <v>3134.41</v>
      </c>
      <c r="O27" s="3">
        <v>3188.81</v>
      </c>
      <c r="P27" s="3">
        <v>3243.2</v>
      </c>
      <c r="Q27" s="3">
        <v>3297.59</v>
      </c>
      <c r="R27" s="3">
        <v>3351.99</v>
      </c>
      <c r="S27" s="3">
        <v>3407.15</v>
      </c>
      <c r="T27" s="3">
        <v>3462.62</v>
      </c>
      <c r="U27" s="3">
        <v>3518.08</v>
      </c>
      <c r="V27" s="3">
        <v>3573.56</v>
      </c>
      <c r="W27" s="3">
        <v>3629.02</v>
      </c>
      <c r="X27" s="3">
        <v>3684.49</v>
      </c>
      <c r="Y27" s="3">
        <v>3739.96</v>
      </c>
      <c r="Z27" s="3">
        <v>3795.43</v>
      </c>
      <c r="AA27" s="3">
        <v>3850.9</v>
      </c>
      <c r="AB27" s="3">
        <v>3906.36</v>
      </c>
      <c r="AC27" s="3">
        <v>3961.83</v>
      </c>
      <c r="AD27" s="3">
        <v>4017.29</v>
      </c>
      <c r="AE27" s="3">
        <v>4072.76</v>
      </c>
      <c r="AF27" s="3">
        <v>4072.76</v>
      </c>
      <c r="AG27" s="3">
        <v>4072.76</v>
      </c>
      <c r="AH27" s="3">
        <v>4072.76</v>
      </c>
      <c r="AI27" s="3">
        <v>4072.76</v>
      </c>
      <c r="AJ27" s="3">
        <v>4072.76</v>
      </c>
      <c r="AK27" s="3">
        <v>4072.76</v>
      </c>
      <c r="AL27" s="3">
        <v>4072.76</v>
      </c>
      <c r="AM27" s="3">
        <v>4072.76</v>
      </c>
      <c r="AN27" s="3">
        <v>4072.76</v>
      </c>
      <c r="AO27" s="3">
        <v>4072.76</v>
      </c>
      <c r="AP27" s="3">
        <v>4072.76</v>
      </c>
      <c r="AQ27" s="3">
        <v>4072.76</v>
      </c>
      <c r="AR27" s="3">
        <v>4072.76</v>
      </c>
      <c r="AS27" s="3">
        <v>4072.76</v>
      </c>
      <c r="AT27" s="3">
        <v>4072.76</v>
      </c>
      <c r="AU27" s="3">
        <v>4072.76</v>
      </c>
      <c r="AV27" s="3">
        <v>4072.76</v>
      </c>
      <c r="AW27" s="3">
        <v>4072.76</v>
      </c>
      <c r="AX27" s="2"/>
    </row>
    <row r="28" spans="1:50" x14ac:dyDescent="0.25">
      <c r="A28" t="s">
        <v>27</v>
      </c>
      <c r="B28" s="3">
        <v>2815.73</v>
      </c>
      <c r="C28" s="3">
        <v>3017.78</v>
      </c>
      <c r="D28" s="3">
        <v>3017.78</v>
      </c>
      <c r="E28" s="3">
        <v>3064.42</v>
      </c>
      <c r="F28" s="3">
        <v>3064.42</v>
      </c>
      <c r="G28" s="3">
        <v>3126.59</v>
      </c>
      <c r="H28" s="3">
        <v>3126.59</v>
      </c>
      <c r="I28" s="3">
        <v>3250.93</v>
      </c>
      <c r="J28" s="3">
        <v>3250.93</v>
      </c>
      <c r="K28" s="3">
        <v>3375.45</v>
      </c>
      <c r="L28" s="3">
        <v>3438.84</v>
      </c>
      <c r="M28" s="3">
        <v>3549.8</v>
      </c>
      <c r="N28" s="3">
        <v>3549.8</v>
      </c>
      <c r="O28" s="3">
        <v>3660.76</v>
      </c>
      <c r="P28" s="3">
        <v>3660.76</v>
      </c>
      <c r="Q28" s="3">
        <v>3771.72</v>
      </c>
      <c r="R28" s="3">
        <v>3771.72</v>
      </c>
      <c r="S28" s="3">
        <v>3882.67</v>
      </c>
      <c r="T28" s="3">
        <v>3882.67</v>
      </c>
      <c r="U28" s="3">
        <v>3993.63</v>
      </c>
      <c r="V28" s="3">
        <v>3993.63</v>
      </c>
      <c r="W28" s="3">
        <v>4104.58</v>
      </c>
      <c r="X28" s="3">
        <v>4104.58</v>
      </c>
      <c r="Y28" s="3">
        <v>4215.55</v>
      </c>
      <c r="Z28" s="3">
        <v>4215.55</v>
      </c>
      <c r="AA28" s="3">
        <v>4326.51</v>
      </c>
      <c r="AB28" s="3">
        <v>4326.51</v>
      </c>
      <c r="AC28" s="3">
        <v>4437.46</v>
      </c>
      <c r="AD28" s="3">
        <v>4437.46</v>
      </c>
      <c r="AE28" s="3">
        <v>4548.42</v>
      </c>
      <c r="AF28" s="3">
        <v>4548.42</v>
      </c>
      <c r="AG28" s="3">
        <v>4548.42</v>
      </c>
      <c r="AH28" s="3">
        <v>4548.42</v>
      </c>
      <c r="AI28" s="3">
        <v>4548.42</v>
      </c>
      <c r="AJ28" s="3">
        <v>4548.42</v>
      </c>
      <c r="AK28" s="3">
        <v>4548.42</v>
      </c>
      <c r="AL28" s="3">
        <v>4548.42</v>
      </c>
      <c r="AM28" s="3">
        <v>4548.42</v>
      </c>
      <c r="AN28" s="3">
        <v>4548.42</v>
      </c>
      <c r="AO28" s="3">
        <v>4548.42</v>
      </c>
      <c r="AP28" s="3">
        <v>4548.42</v>
      </c>
      <c r="AQ28" s="3">
        <v>4548.42</v>
      </c>
      <c r="AR28" s="3">
        <v>4548.42</v>
      </c>
      <c r="AS28" s="3">
        <v>4548.42</v>
      </c>
      <c r="AT28" s="3">
        <v>4548.42</v>
      </c>
      <c r="AU28" s="3">
        <v>4548.42</v>
      </c>
      <c r="AV28" s="3">
        <v>4548.42</v>
      </c>
      <c r="AW28" s="3">
        <v>4548.42</v>
      </c>
      <c r="AX28" s="2"/>
    </row>
    <row r="29" spans="1:50" x14ac:dyDescent="0.25">
      <c r="A29" t="s">
        <v>28</v>
      </c>
      <c r="B29" s="3">
        <v>2833.85</v>
      </c>
      <c r="C29" s="3">
        <v>3028.15</v>
      </c>
      <c r="D29" s="3">
        <v>3028.15</v>
      </c>
      <c r="E29" s="3">
        <v>3074.77</v>
      </c>
      <c r="F29" s="3">
        <v>3074.77</v>
      </c>
      <c r="G29" s="3">
        <v>3121.41</v>
      </c>
      <c r="H29" s="3">
        <v>3121.41</v>
      </c>
      <c r="I29" s="3">
        <v>3168.04</v>
      </c>
      <c r="J29" s="3">
        <v>3168.04</v>
      </c>
      <c r="K29" s="3">
        <v>3214.68</v>
      </c>
      <c r="L29" s="3">
        <v>3276.85</v>
      </c>
      <c r="M29" s="3">
        <v>3339.02</v>
      </c>
      <c r="N29" s="3">
        <v>3339.02</v>
      </c>
      <c r="O29" s="3">
        <v>3401.86</v>
      </c>
      <c r="P29" s="3">
        <v>3401.86</v>
      </c>
      <c r="Q29" s="3">
        <v>3465.26</v>
      </c>
      <c r="R29" s="3">
        <v>3465.26</v>
      </c>
      <c r="S29" s="3">
        <v>3528.66</v>
      </c>
      <c r="T29" s="3">
        <v>3528.66</v>
      </c>
      <c r="U29" s="3">
        <v>3592.06</v>
      </c>
      <c r="V29" s="3">
        <v>3592.06</v>
      </c>
      <c r="W29" s="3">
        <v>3655.46</v>
      </c>
      <c r="X29" s="3">
        <v>3655.46</v>
      </c>
      <c r="Y29" s="3">
        <v>3718.85</v>
      </c>
      <c r="Z29" s="3">
        <v>3718.85</v>
      </c>
      <c r="AA29" s="3">
        <v>3782.25</v>
      </c>
      <c r="AB29" s="3">
        <v>3782.25</v>
      </c>
      <c r="AC29" s="3">
        <v>3845.65</v>
      </c>
      <c r="AD29" s="3">
        <v>3845.65</v>
      </c>
      <c r="AE29" s="3">
        <v>3909.04</v>
      </c>
      <c r="AF29" s="3">
        <v>3909.04</v>
      </c>
      <c r="AG29" s="3">
        <v>3972.44</v>
      </c>
      <c r="AH29" s="3">
        <v>3972.44</v>
      </c>
      <c r="AI29" s="3">
        <v>3972.44</v>
      </c>
      <c r="AJ29" s="3">
        <v>3972.44</v>
      </c>
      <c r="AK29" s="3">
        <v>3972.44</v>
      </c>
      <c r="AL29" s="3">
        <v>3972.44</v>
      </c>
      <c r="AM29" s="3">
        <v>3972.44</v>
      </c>
      <c r="AN29" s="3">
        <v>3972.44</v>
      </c>
      <c r="AO29" s="3">
        <v>3972.44</v>
      </c>
      <c r="AP29" s="3">
        <v>3972.44</v>
      </c>
      <c r="AQ29" s="3">
        <v>3972.44</v>
      </c>
      <c r="AR29" s="3">
        <v>3972.44</v>
      </c>
      <c r="AS29" s="3">
        <v>3972.44</v>
      </c>
      <c r="AT29" s="3">
        <v>3972.44</v>
      </c>
      <c r="AU29" s="3">
        <v>3972.44</v>
      </c>
      <c r="AV29" s="3">
        <v>3972.44</v>
      </c>
      <c r="AW29" s="3">
        <v>3972.44</v>
      </c>
      <c r="AX29" s="2"/>
    </row>
    <row r="30" spans="1:50" x14ac:dyDescent="0.25">
      <c r="A30" t="s">
        <v>29</v>
      </c>
      <c r="B30" s="3">
        <v>2883.05</v>
      </c>
      <c r="C30" s="3">
        <v>3092.91</v>
      </c>
      <c r="D30" s="3">
        <v>3092.91</v>
      </c>
      <c r="E30" s="3">
        <v>3186.17</v>
      </c>
      <c r="F30" s="3">
        <v>3186.17</v>
      </c>
      <c r="G30" s="3">
        <v>3279.42</v>
      </c>
      <c r="H30" s="3">
        <v>3279.42</v>
      </c>
      <c r="I30" s="3">
        <v>3372.8</v>
      </c>
      <c r="J30" s="3">
        <v>3372.8</v>
      </c>
      <c r="K30" s="3">
        <v>3467.9</v>
      </c>
      <c r="L30" s="3">
        <v>3531.3</v>
      </c>
      <c r="M30" s="3">
        <v>3626.4</v>
      </c>
      <c r="N30" s="3">
        <v>3626.4</v>
      </c>
      <c r="O30" s="3">
        <v>3721.5</v>
      </c>
      <c r="P30" s="3">
        <v>3721.5</v>
      </c>
      <c r="Q30" s="3">
        <v>3816.6</v>
      </c>
      <c r="R30" s="3">
        <v>3816.6</v>
      </c>
      <c r="S30" s="3">
        <v>3911.7</v>
      </c>
      <c r="T30" s="3">
        <v>3911.7</v>
      </c>
      <c r="U30" s="3">
        <v>4006.8</v>
      </c>
      <c r="V30" s="3">
        <v>4006.8</v>
      </c>
      <c r="W30" s="3">
        <v>4101.8999999999996</v>
      </c>
      <c r="X30" s="3">
        <v>4101.8999999999996</v>
      </c>
      <c r="Y30" s="3">
        <v>4197</v>
      </c>
      <c r="Z30" s="3">
        <v>4197</v>
      </c>
      <c r="AA30" s="3">
        <v>4292.1000000000004</v>
      </c>
      <c r="AB30" s="3">
        <v>4292.1000000000004</v>
      </c>
      <c r="AC30" s="3">
        <v>4387.2</v>
      </c>
      <c r="AD30" s="3">
        <v>4387.2</v>
      </c>
      <c r="AE30" s="3">
        <v>4387.2</v>
      </c>
      <c r="AF30" s="3">
        <v>4387.2</v>
      </c>
      <c r="AG30" s="3">
        <v>4387.2</v>
      </c>
      <c r="AH30" s="3">
        <v>4387.2</v>
      </c>
      <c r="AI30" s="3">
        <v>4387.2</v>
      </c>
      <c r="AJ30" s="3">
        <v>4387.2</v>
      </c>
      <c r="AK30" s="3">
        <v>4387.2</v>
      </c>
      <c r="AL30" s="3">
        <v>4387.2</v>
      </c>
      <c r="AM30" s="3">
        <v>4387.2</v>
      </c>
      <c r="AN30" s="3">
        <v>4387.2</v>
      </c>
      <c r="AO30" s="3">
        <v>4387.2</v>
      </c>
      <c r="AP30" s="3">
        <v>4387.2</v>
      </c>
      <c r="AQ30" s="3">
        <v>4387.2</v>
      </c>
      <c r="AR30" s="3">
        <v>4387.2</v>
      </c>
      <c r="AS30" s="3">
        <v>4387.2</v>
      </c>
      <c r="AT30" s="3">
        <v>4387.2</v>
      </c>
      <c r="AU30" s="3">
        <v>4387.2</v>
      </c>
      <c r="AV30" s="3">
        <v>4387.2</v>
      </c>
      <c r="AW30" s="3">
        <v>4387.2</v>
      </c>
      <c r="AX30" s="2"/>
    </row>
    <row r="31" spans="1:50" x14ac:dyDescent="0.25">
      <c r="A31" t="s">
        <v>31</v>
      </c>
      <c r="B31" s="3">
        <v>2883.05</v>
      </c>
      <c r="C31" s="3">
        <v>3092.91</v>
      </c>
      <c r="D31" s="3">
        <v>3092.91</v>
      </c>
      <c r="E31" s="3">
        <v>3186.17</v>
      </c>
      <c r="F31" s="3">
        <v>3186.17</v>
      </c>
      <c r="G31" s="3">
        <v>3279.42</v>
      </c>
      <c r="H31" s="3">
        <v>3279.42</v>
      </c>
      <c r="I31" s="3">
        <v>3737.37</v>
      </c>
      <c r="J31" s="3">
        <v>3737.37</v>
      </c>
      <c r="K31" s="3">
        <v>3832.47</v>
      </c>
      <c r="L31" s="3">
        <v>3895.87</v>
      </c>
      <c r="M31" s="3">
        <v>3990.97</v>
      </c>
      <c r="N31" s="3">
        <v>3990.97</v>
      </c>
      <c r="O31" s="3">
        <v>4086.07</v>
      </c>
      <c r="P31" s="3">
        <v>4086.07</v>
      </c>
      <c r="Q31" s="3">
        <v>4181.17</v>
      </c>
      <c r="R31" s="3">
        <v>4508.75</v>
      </c>
      <c r="S31" s="3">
        <v>4603.8500000000004</v>
      </c>
      <c r="T31" s="3">
        <v>4603.8500000000004</v>
      </c>
      <c r="U31" s="3">
        <v>4698.95</v>
      </c>
      <c r="V31" s="3">
        <v>4698.95</v>
      </c>
      <c r="W31" s="3">
        <v>4794.0600000000004</v>
      </c>
      <c r="X31" s="3">
        <v>4794.0600000000004</v>
      </c>
      <c r="Y31" s="3">
        <v>4889.16</v>
      </c>
      <c r="Z31" s="3">
        <v>4889.16</v>
      </c>
      <c r="AA31" s="3">
        <v>4984.26</v>
      </c>
      <c r="AB31" s="3">
        <v>4984.26</v>
      </c>
      <c r="AC31" s="3">
        <v>5079.3599999999997</v>
      </c>
      <c r="AD31" s="3">
        <v>5079.3599999999997</v>
      </c>
      <c r="AE31" s="3">
        <v>5079.3599999999997</v>
      </c>
      <c r="AF31" s="3">
        <v>5079.3599999999997</v>
      </c>
      <c r="AG31" s="3">
        <v>5079.3599999999997</v>
      </c>
      <c r="AH31" s="3">
        <v>5079.3599999999997</v>
      </c>
      <c r="AI31" s="3">
        <v>5079.3599999999997</v>
      </c>
      <c r="AJ31" s="3">
        <v>5079.3599999999997</v>
      </c>
      <c r="AK31" s="3">
        <v>5079.3599999999997</v>
      </c>
      <c r="AL31" s="3">
        <v>5079.3599999999997</v>
      </c>
      <c r="AM31" s="3">
        <v>5079.3599999999997</v>
      </c>
      <c r="AN31" s="3">
        <v>5079.3599999999997</v>
      </c>
      <c r="AO31" s="3">
        <v>5079.3599999999997</v>
      </c>
      <c r="AP31" s="3">
        <v>5079.3599999999997</v>
      </c>
      <c r="AQ31" s="3">
        <v>5079.3599999999997</v>
      </c>
      <c r="AR31" s="3">
        <v>5079.3599999999997</v>
      </c>
      <c r="AS31" s="3">
        <v>5079.3599999999997</v>
      </c>
      <c r="AT31" s="3">
        <v>5079.3599999999997</v>
      </c>
      <c r="AU31" s="3">
        <v>5079.3599999999997</v>
      </c>
      <c r="AV31" s="3">
        <v>5079.3599999999997</v>
      </c>
      <c r="AW31" s="3">
        <v>5079.3599999999997</v>
      </c>
      <c r="AX31" s="2"/>
    </row>
    <row r="32" spans="1:50" x14ac:dyDescent="0.25">
      <c r="A32" t="s">
        <v>32</v>
      </c>
      <c r="B32" s="3">
        <v>3092.91</v>
      </c>
      <c r="C32" s="3">
        <v>3186.17</v>
      </c>
      <c r="D32" s="3">
        <v>3186.17</v>
      </c>
      <c r="E32" s="3">
        <v>3279.42</v>
      </c>
      <c r="F32" s="3">
        <v>3279.42</v>
      </c>
      <c r="G32" s="3">
        <v>3737.37</v>
      </c>
      <c r="H32" s="3">
        <v>3737.37</v>
      </c>
      <c r="I32" s="3">
        <v>3832.47</v>
      </c>
      <c r="J32" s="3">
        <v>3895.87</v>
      </c>
      <c r="K32" s="3">
        <v>3990.97</v>
      </c>
      <c r="L32" s="3">
        <v>3990.97</v>
      </c>
      <c r="M32" s="3">
        <v>4086.07</v>
      </c>
      <c r="N32" s="3">
        <v>4086.07</v>
      </c>
      <c r="O32" s="3">
        <v>4181.17</v>
      </c>
      <c r="P32" s="3">
        <v>4508.75</v>
      </c>
      <c r="Q32" s="3">
        <v>4603.8500000000004</v>
      </c>
      <c r="R32" s="3">
        <v>4603.8500000000004</v>
      </c>
      <c r="S32" s="3">
        <v>4698.95</v>
      </c>
      <c r="T32" s="3">
        <v>4698.95</v>
      </c>
      <c r="U32" s="3">
        <v>4794.0600000000004</v>
      </c>
      <c r="V32" s="3">
        <v>4794.0600000000004</v>
      </c>
      <c r="W32" s="3">
        <v>4889.16</v>
      </c>
      <c r="X32" s="3">
        <v>4889.16</v>
      </c>
      <c r="Y32" s="3">
        <v>4984.26</v>
      </c>
      <c r="Z32" s="3">
        <v>4984.26</v>
      </c>
      <c r="AA32" s="3">
        <v>5079.3599999999997</v>
      </c>
      <c r="AB32" s="3">
        <v>5079.3599999999997</v>
      </c>
      <c r="AC32" s="3">
        <v>5079.3599999999997</v>
      </c>
      <c r="AD32" s="3">
        <v>5079.3599999999997</v>
      </c>
      <c r="AE32" s="3">
        <v>5079.3599999999997</v>
      </c>
      <c r="AF32" s="3">
        <v>5079.3599999999997</v>
      </c>
      <c r="AG32" s="3">
        <v>5079.3599999999997</v>
      </c>
      <c r="AH32" s="3">
        <v>5079.3599999999997</v>
      </c>
      <c r="AI32" s="3">
        <v>5079.3599999999997</v>
      </c>
      <c r="AJ32" s="3">
        <v>5079.3599999999997</v>
      </c>
      <c r="AK32" s="3">
        <v>5079.3599999999997</v>
      </c>
      <c r="AL32" s="3">
        <v>5079.3599999999997</v>
      </c>
      <c r="AM32" s="3">
        <v>5079.3599999999997</v>
      </c>
      <c r="AN32" s="3">
        <v>5079.3599999999997</v>
      </c>
      <c r="AO32" s="3">
        <v>5079.3599999999997</v>
      </c>
      <c r="AP32" s="3">
        <v>5079.3599999999997</v>
      </c>
      <c r="AQ32" s="3">
        <v>5079.3599999999997</v>
      </c>
      <c r="AR32" s="3">
        <v>5079.3599999999997</v>
      </c>
      <c r="AS32" s="3">
        <v>5079.3599999999997</v>
      </c>
      <c r="AT32" s="3">
        <v>5079.3599999999997</v>
      </c>
      <c r="AU32" s="3">
        <v>5079.3599999999997</v>
      </c>
      <c r="AV32" s="3">
        <v>5079.3599999999997</v>
      </c>
      <c r="AW32" s="3">
        <v>5079.3599999999997</v>
      </c>
      <c r="AX32" s="2"/>
    </row>
    <row r="33" spans="1:50" x14ac:dyDescent="0.25">
      <c r="A33" t="s">
        <v>30</v>
      </c>
      <c r="B33" s="3">
        <v>2893.43</v>
      </c>
      <c r="C33" s="3">
        <v>3087.72</v>
      </c>
      <c r="D33" s="3">
        <v>3087.72</v>
      </c>
      <c r="E33" s="3">
        <v>3134.36</v>
      </c>
      <c r="F33" s="3">
        <v>3134.36</v>
      </c>
      <c r="G33" s="3">
        <v>3180.99</v>
      </c>
      <c r="H33" s="3">
        <v>3180.99</v>
      </c>
      <c r="I33" s="3">
        <v>3227.63</v>
      </c>
      <c r="J33" s="3">
        <v>3227.63</v>
      </c>
      <c r="K33" s="3">
        <v>3274.27</v>
      </c>
      <c r="L33" s="3">
        <v>3336.43</v>
      </c>
      <c r="M33" s="3">
        <v>3399.23</v>
      </c>
      <c r="N33" s="3">
        <v>3399.23</v>
      </c>
      <c r="O33" s="3">
        <v>3462.63</v>
      </c>
      <c r="P33" s="3">
        <v>3462.63</v>
      </c>
      <c r="Q33" s="3">
        <v>3526.02</v>
      </c>
      <c r="R33" s="3">
        <v>3526.02</v>
      </c>
      <c r="S33" s="3">
        <v>3589.42</v>
      </c>
      <c r="T33" s="3">
        <v>3589.42</v>
      </c>
      <c r="U33" s="3">
        <v>3652.82</v>
      </c>
      <c r="V33" s="3">
        <v>3652.82</v>
      </c>
      <c r="W33" s="3">
        <v>3716.22</v>
      </c>
      <c r="X33" s="3">
        <v>3716.22</v>
      </c>
      <c r="Y33" s="3">
        <v>3779.62</v>
      </c>
      <c r="Z33" s="3">
        <v>3779.62</v>
      </c>
      <c r="AA33" s="3">
        <v>3843.02</v>
      </c>
      <c r="AB33" s="3">
        <v>3843.02</v>
      </c>
      <c r="AC33" s="3">
        <v>3906.41</v>
      </c>
      <c r="AD33" s="3">
        <v>3906.41</v>
      </c>
      <c r="AE33" s="3">
        <v>3969.81</v>
      </c>
      <c r="AF33" s="3">
        <v>3969.81</v>
      </c>
      <c r="AG33" s="3">
        <v>4033.21</v>
      </c>
      <c r="AH33" s="3">
        <v>4033.21</v>
      </c>
      <c r="AI33" s="3">
        <v>4033.21</v>
      </c>
      <c r="AJ33" s="3">
        <v>4033.21</v>
      </c>
      <c r="AK33" s="3">
        <v>4033.21</v>
      </c>
      <c r="AL33" s="3">
        <v>4033.21</v>
      </c>
      <c r="AM33" s="3">
        <v>4033.21</v>
      </c>
      <c r="AN33" s="3">
        <v>4033.21</v>
      </c>
      <c r="AO33" s="3">
        <v>4033.21</v>
      </c>
      <c r="AP33" s="3">
        <v>4033.21</v>
      </c>
      <c r="AQ33" s="3">
        <v>4033.21</v>
      </c>
      <c r="AR33" s="3">
        <v>4033.21</v>
      </c>
      <c r="AS33" s="3">
        <v>4033.21</v>
      </c>
      <c r="AT33" s="3">
        <v>4033.21</v>
      </c>
      <c r="AU33" s="3">
        <v>4033.21</v>
      </c>
      <c r="AV33" s="3">
        <v>4033.21</v>
      </c>
      <c r="AW33" s="3">
        <v>4033.21</v>
      </c>
      <c r="AX33" s="2"/>
    </row>
    <row r="34" spans="1:50" x14ac:dyDescent="0.25">
      <c r="A34" t="s">
        <v>33</v>
      </c>
      <c r="B34" s="3">
        <v>3010.01</v>
      </c>
      <c r="C34" s="3">
        <v>3212.07</v>
      </c>
      <c r="D34" s="3">
        <v>3212.07</v>
      </c>
      <c r="E34" s="3">
        <v>3258.7</v>
      </c>
      <c r="F34" s="3">
        <v>3258.7</v>
      </c>
      <c r="G34" s="3">
        <v>3320.87</v>
      </c>
      <c r="H34" s="3">
        <v>3320.87</v>
      </c>
      <c r="I34" s="3">
        <v>3446.78</v>
      </c>
      <c r="J34" s="3">
        <v>3446.78</v>
      </c>
      <c r="K34" s="3">
        <v>3573.58</v>
      </c>
      <c r="L34" s="3">
        <v>3636.98</v>
      </c>
      <c r="M34" s="3">
        <v>3747.94</v>
      </c>
      <c r="N34" s="3">
        <v>3747.94</v>
      </c>
      <c r="O34" s="3">
        <v>3858.89</v>
      </c>
      <c r="P34" s="3">
        <v>3858.89</v>
      </c>
      <c r="Q34" s="3">
        <v>3969.85</v>
      </c>
      <c r="R34" s="3">
        <v>3969.85</v>
      </c>
      <c r="S34" s="3">
        <v>4080.81</v>
      </c>
      <c r="T34" s="3">
        <v>4080.81</v>
      </c>
      <c r="U34" s="3">
        <v>4191.76</v>
      </c>
      <c r="V34" s="3">
        <v>4191.76</v>
      </c>
      <c r="W34" s="3">
        <v>4302.72</v>
      </c>
      <c r="X34" s="3">
        <v>4302.72</v>
      </c>
      <c r="Y34" s="3">
        <v>4413.68</v>
      </c>
      <c r="Z34" s="3">
        <v>4413.68</v>
      </c>
      <c r="AA34" s="3">
        <v>4524.6400000000003</v>
      </c>
      <c r="AB34" s="3">
        <v>4524.6400000000003</v>
      </c>
      <c r="AC34" s="3">
        <v>4635.6000000000004</v>
      </c>
      <c r="AD34" s="3">
        <v>4635.6000000000004</v>
      </c>
      <c r="AE34" s="3">
        <v>4746.55</v>
      </c>
      <c r="AF34" s="3">
        <v>4746.55</v>
      </c>
      <c r="AG34" s="3">
        <v>4746.55</v>
      </c>
      <c r="AH34" s="3">
        <v>4746.55</v>
      </c>
      <c r="AI34" s="3">
        <v>4746.55</v>
      </c>
      <c r="AJ34" s="3">
        <v>4746.55</v>
      </c>
      <c r="AK34" s="3">
        <v>4746.55</v>
      </c>
      <c r="AL34" s="3">
        <v>4746.55</v>
      </c>
      <c r="AM34" s="3">
        <v>4746.55</v>
      </c>
      <c r="AN34" s="3">
        <v>4746.55</v>
      </c>
      <c r="AO34" s="3">
        <v>4746.55</v>
      </c>
      <c r="AP34" s="3">
        <v>4746.55</v>
      </c>
      <c r="AQ34" s="3">
        <v>4746.55</v>
      </c>
      <c r="AR34" s="3">
        <v>4746.55</v>
      </c>
      <c r="AS34" s="3">
        <v>4746.55</v>
      </c>
      <c r="AT34" s="3">
        <v>4746.55</v>
      </c>
      <c r="AU34" s="3">
        <v>4746.55</v>
      </c>
      <c r="AV34" s="3">
        <v>4746.55</v>
      </c>
      <c r="AW34" s="3">
        <v>4746.55</v>
      </c>
      <c r="AX34" s="2"/>
    </row>
    <row r="35" spans="1:50" x14ac:dyDescent="0.25">
      <c r="A35" t="s">
        <v>34</v>
      </c>
      <c r="B35" s="3">
        <v>3002.24</v>
      </c>
      <c r="C35" s="3">
        <v>3196.53</v>
      </c>
      <c r="D35" s="3">
        <v>3196.53</v>
      </c>
      <c r="E35" s="3">
        <v>3243.16</v>
      </c>
      <c r="F35" s="3">
        <v>3243.16</v>
      </c>
      <c r="G35" s="3">
        <v>3289.79</v>
      </c>
      <c r="H35" s="3">
        <v>3289.79</v>
      </c>
      <c r="I35" s="3">
        <v>3336.43</v>
      </c>
      <c r="J35" s="3">
        <v>3336.43</v>
      </c>
      <c r="K35" s="3">
        <v>3383.39</v>
      </c>
      <c r="L35" s="3">
        <v>3446.79</v>
      </c>
      <c r="M35" s="3">
        <v>3510.18</v>
      </c>
      <c r="N35" s="3">
        <v>3510.18</v>
      </c>
      <c r="O35" s="3">
        <v>3573.58</v>
      </c>
      <c r="P35" s="3">
        <v>3573.58</v>
      </c>
      <c r="Q35" s="3">
        <v>3636.98</v>
      </c>
      <c r="R35" s="3">
        <v>3636.98</v>
      </c>
      <c r="S35" s="3">
        <v>3700.38</v>
      </c>
      <c r="T35" s="3">
        <v>3700.38</v>
      </c>
      <c r="U35" s="3">
        <v>3763.78</v>
      </c>
      <c r="V35" s="3">
        <v>3763.78</v>
      </c>
      <c r="W35" s="3">
        <v>3827.17</v>
      </c>
      <c r="X35" s="3">
        <v>3827.17</v>
      </c>
      <c r="Y35" s="3">
        <v>3890.57</v>
      </c>
      <c r="Z35" s="3">
        <v>3890.57</v>
      </c>
      <c r="AA35" s="3">
        <v>3953.97</v>
      </c>
      <c r="AB35" s="3">
        <v>3953.97</v>
      </c>
      <c r="AC35" s="3">
        <v>4017.36</v>
      </c>
      <c r="AD35" s="3">
        <v>4017.36</v>
      </c>
      <c r="AE35" s="3">
        <v>4080.76</v>
      </c>
      <c r="AF35" s="3">
        <v>4080.76</v>
      </c>
      <c r="AG35" s="3">
        <v>4144.16</v>
      </c>
      <c r="AH35" s="3">
        <v>4144.16</v>
      </c>
      <c r="AI35" s="3">
        <v>4144.16</v>
      </c>
      <c r="AJ35" s="3">
        <v>4144.16</v>
      </c>
      <c r="AK35" s="3">
        <v>4144.16</v>
      </c>
      <c r="AL35" s="3">
        <v>4144.16</v>
      </c>
      <c r="AM35" s="3">
        <v>4144.16</v>
      </c>
      <c r="AN35" s="3">
        <v>4144.16</v>
      </c>
      <c r="AO35" s="3">
        <v>4144.16</v>
      </c>
      <c r="AP35" s="3">
        <v>4144.16</v>
      </c>
      <c r="AQ35" s="3">
        <v>4144.16</v>
      </c>
      <c r="AR35" s="3">
        <v>4144.16</v>
      </c>
      <c r="AS35" s="3">
        <v>4144.16</v>
      </c>
      <c r="AT35" s="3">
        <v>4144.16</v>
      </c>
      <c r="AU35" s="3">
        <v>4144.16</v>
      </c>
      <c r="AV35" s="3">
        <v>4144.16</v>
      </c>
      <c r="AW35" s="3">
        <v>4144.16</v>
      </c>
      <c r="AX35" s="2"/>
    </row>
    <row r="36" spans="1:50" x14ac:dyDescent="0.25">
      <c r="A36" t="s">
        <v>35</v>
      </c>
      <c r="B36" s="3">
        <v>3111.05</v>
      </c>
      <c r="C36" s="3">
        <v>3313.1</v>
      </c>
      <c r="D36" s="3">
        <v>3313.1</v>
      </c>
      <c r="E36" s="3">
        <v>3359.74</v>
      </c>
      <c r="F36" s="3">
        <v>3359.74</v>
      </c>
      <c r="G36" s="3">
        <v>3422.99</v>
      </c>
      <c r="H36" s="3">
        <v>3422.99</v>
      </c>
      <c r="I36" s="3">
        <v>3549.81</v>
      </c>
      <c r="J36" s="3">
        <v>3549.81</v>
      </c>
      <c r="K36" s="3">
        <v>3676.62</v>
      </c>
      <c r="L36" s="3">
        <v>3740.02</v>
      </c>
      <c r="M36" s="3">
        <v>3850.97</v>
      </c>
      <c r="N36" s="3">
        <v>3850.97</v>
      </c>
      <c r="O36" s="3">
        <v>3961.93</v>
      </c>
      <c r="P36" s="3">
        <v>3961.93</v>
      </c>
      <c r="Q36" s="3">
        <v>4072.88</v>
      </c>
      <c r="R36" s="3">
        <v>4072.88</v>
      </c>
      <c r="S36" s="3">
        <v>4183.84</v>
      </c>
      <c r="T36" s="3">
        <v>4183.84</v>
      </c>
      <c r="U36" s="3">
        <v>4294.8</v>
      </c>
      <c r="V36" s="3">
        <v>4294.8</v>
      </c>
      <c r="W36" s="3">
        <v>4405.76</v>
      </c>
      <c r="X36" s="3">
        <v>4405.76</v>
      </c>
      <c r="Y36" s="3">
        <v>4516.71</v>
      </c>
      <c r="Z36" s="3">
        <v>4516.71</v>
      </c>
      <c r="AA36" s="3">
        <v>4627.67</v>
      </c>
      <c r="AB36" s="3">
        <v>4627.67</v>
      </c>
      <c r="AC36" s="3">
        <v>4738.63</v>
      </c>
      <c r="AD36" s="3">
        <v>4738.63</v>
      </c>
      <c r="AE36" s="3">
        <v>4849.58</v>
      </c>
      <c r="AF36" s="3">
        <v>4849.58</v>
      </c>
      <c r="AG36" s="3">
        <v>4849.58</v>
      </c>
      <c r="AH36" s="3">
        <v>4849.58</v>
      </c>
      <c r="AI36" s="3">
        <v>4849.58</v>
      </c>
      <c r="AJ36" s="3">
        <v>4849.58</v>
      </c>
      <c r="AK36" s="3">
        <v>4849.58</v>
      </c>
      <c r="AL36" s="3">
        <v>4849.58</v>
      </c>
      <c r="AM36" s="3">
        <v>4849.58</v>
      </c>
      <c r="AN36" s="3">
        <v>4849.58</v>
      </c>
      <c r="AO36" s="3">
        <v>4849.58</v>
      </c>
      <c r="AP36" s="3">
        <v>4849.58</v>
      </c>
      <c r="AQ36" s="3">
        <v>4849.58</v>
      </c>
      <c r="AR36" s="3">
        <v>4849.58</v>
      </c>
      <c r="AS36" s="3">
        <v>4849.58</v>
      </c>
      <c r="AT36" s="3">
        <v>4849.58</v>
      </c>
      <c r="AU36" s="3">
        <v>4849.58</v>
      </c>
      <c r="AV36" s="3">
        <v>4849.58</v>
      </c>
      <c r="AW36" s="3">
        <v>4849.58</v>
      </c>
      <c r="AX36" s="2"/>
    </row>
    <row r="37" spans="1:50" x14ac:dyDescent="0.25">
      <c r="A37" t="s">
        <v>36</v>
      </c>
      <c r="B37" s="3">
        <v>3240.54</v>
      </c>
      <c r="C37" s="3">
        <v>3452.06</v>
      </c>
      <c r="D37" s="3">
        <v>3452.06</v>
      </c>
      <c r="E37" s="3">
        <v>3547.16</v>
      </c>
      <c r="F37" s="3">
        <v>3547.16</v>
      </c>
      <c r="G37" s="3">
        <v>3642.26</v>
      </c>
      <c r="H37" s="3">
        <v>3642.26</v>
      </c>
      <c r="I37" s="3">
        <v>3737.36</v>
      </c>
      <c r="J37" s="3">
        <v>3737.36</v>
      </c>
      <c r="K37" s="3">
        <v>3832.46</v>
      </c>
      <c r="L37" s="3">
        <v>3895.86</v>
      </c>
      <c r="M37" s="3">
        <v>3990.96</v>
      </c>
      <c r="N37" s="3">
        <v>3990.96</v>
      </c>
      <c r="O37" s="3">
        <v>4086.06</v>
      </c>
      <c r="P37" s="3">
        <v>4086.06</v>
      </c>
      <c r="Q37" s="3">
        <v>4181.16</v>
      </c>
      <c r="R37" s="3">
        <v>4181.16</v>
      </c>
      <c r="S37" s="3">
        <v>4276.2700000000004</v>
      </c>
      <c r="T37" s="3">
        <v>4276.2700000000004</v>
      </c>
      <c r="U37" s="3">
        <v>4371.3599999999997</v>
      </c>
      <c r="V37" s="3">
        <v>4371.3599999999997</v>
      </c>
      <c r="W37" s="3">
        <v>4466.47</v>
      </c>
      <c r="X37" s="3">
        <v>4466.47</v>
      </c>
      <c r="Y37" s="3">
        <v>4561.57</v>
      </c>
      <c r="Z37" s="3">
        <v>4561.57</v>
      </c>
      <c r="AA37" s="3">
        <v>4656.67</v>
      </c>
      <c r="AB37" s="3">
        <v>4656.67</v>
      </c>
      <c r="AC37" s="3">
        <v>4751.7700000000004</v>
      </c>
      <c r="AD37" s="3">
        <v>4751.7700000000004</v>
      </c>
      <c r="AE37" s="3">
        <v>4751.7700000000004</v>
      </c>
      <c r="AF37" s="3">
        <v>4751.7700000000004</v>
      </c>
      <c r="AG37" s="3">
        <v>4751.7700000000004</v>
      </c>
      <c r="AH37" s="3">
        <v>4751.7700000000004</v>
      </c>
      <c r="AI37" s="3">
        <v>4751.7700000000004</v>
      </c>
      <c r="AJ37" s="3">
        <v>4751.7700000000004</v>
      </c>
      <c r="AK37" s="3">
        <v>4751.7700000000004</v>
      </c>
      <c r="AL37" s="3">
        <v>4751.7700000000004</v>
      </c>
      <c r="AM37" s="3">
        <v>4751.7700000000004</v>
      </c>
      <c r="AN37" s="3">
        <v>4751.7700000000004</v>
      </c>
      <c r="AO37" s="3">
        <v>4751.7700000000004</v>
      </c>
      <c r="AP37" s="3">
        <v>4751.7700000000004</v>
      </c>
      <c r="AQ37" s="3">
        <v>4751.7700000000004</v>
      </c>
      <c r="AR37" s="3">
        <v>4751.7700000000004</v>
      </c>
      <c r="AS37" s="3">
        <v>4751.7700000000004</v>
      </c>
      <c r="AT37" s="3">
        <v>4751.7700000000004</v>
      </c>
      <c r="AU37" s="3">
        <v>4751.7700000000004</v>
      </c>
      <c r="AV37" s="3">
        <v>4751.7700000000004</v>
      </c>
      <c r="AW37" s="3">
        <v>4751.7700000000004</v>
      </c>
      <c r="AX37" s="2"/>
    </row>
    <row r="38" spans="1:50" x14ac:dyDescent="0.25">
      <c r="A38" t="s">
        <v>37</v>
      </c>
      <c r="B38" s="3">
        <v>3240.54</v>
      </c>
      <c r="C38" s="3">
        <v>3452.06</v>
      </c>
      <c r="D38" s="3">
        <v>3452.06</v>
      </c>
      <c r="E38" s="3">
        <v>3547.16</v>
      </c>
      <c r="F38" s="3">
        <v>3547.16</v>
      </c>
      <c r="G38" s="3">
        <v>3642.26</v>
      </c>
      <c r="H38" s="3">
        <v>3642.26</v>
      </c>
      <c r="I38" s="3">
        <v>4064.94</v>
      </c>
      <c r="J38" s="3">
        <v>4064.94</v>
      </c>
      <c r="K38" s="3">
        <v>4160.04</v>
      </c>
      <c r="L38" s="3">
        <v>4223.4399999999996</v>
      </c>
      <c r="M38" s="3">
        <v>4318.55</v>
      </c>
      <c r="N38" s="3">
        <v>4318.55</v>
      </c>
      <c r="O38" s="3">
        <v>4413.6400000000003</v>
      </c>
      <c r="P38" s="3">
        <v>4413.6400000000003</v>
      </c>
      <c r="Q38" s="3">
        <v>4508.75</v>
      </c>
      <c r="R38" s="3">
        <v>4508.75</v>
      </c>
      <c r="S38" s="3">
        <v>4603.8500000000004</v>
      </c>
      <c r="T38" s="3">
        <v>4603.8500000000004</v>
      </c>
      <c r="U38" s="3">
        <v>4698.95</v>
      </c>
      <c r="V38" s="3">
        <v>4698.95</v>
      </c>
      <c r="W38" s="3">
        <v>4794.0600000000004</v>
      </c>
      <c r="X38" s="3">
        <v>4794.0600000000004</v>
      </c>
      <c r="Y38" s="3">
        <v>4889.1499999999996</v>
      </c>
      <c r="Z38" s="3">
        <v>4889.1499999999996</v>
      </c>
      <c r="AA38" s="3">
        <v>4984.26</v>
      </c>
      <c r="AB38" s="3">
        <v>4984.26</v>
      </c>
      <c r="AC38" s="3">
        <v>5079.3599999999997</v>
      </c>
      <c r="AD38" s="3">
        <v>5079.3599999999997</v>
      </c>
      <c r="AE38" s="3">
        <v>5079.3599999999997</v>
      </c>
      <c r="AF38" s="3">
        <v>5079.3599999999997</v>
      </c>
      <c r="AG38" s="3">
        <v>5079.3599999999997</v>
      </c>
      <c r="AH38" s="3">
        <v>5079.3599999999997</v>
      </c>
      <c r="AI38" s="3">
        <v>5079.3599999999997</v>
      </c>
      <c r="AJ38" s="3">
        <v>5079.3599999999997</v>
      </c>
      <c r="AK38" s="3">
        <v>5079.3599999999997</v>
      </c>
      <c r="AL38" s="3">
        <v>5079.3599999999997</v>
      </c>
      <c r="AM38" s="3">
        <v>5079.3599999999997</v>
      </c>
      <c r="AN38" s="3">
        <v>5079.3599999999997</v>
      </c>
      <c r="AO38" s="3">
        <v>5079.3599999999997</v>
      </c>
      <c r="AP38" s="3">
        <v>5079.3599999999997</v>
      </c>
      <c r="AQ38" s="3">
        <v>5079.3599999999997</v>
      </c>
      <c r="AR38" s="3">
        <v>5079.3599999999997</v>
      </c>
      <c r="AS38" s="3">
        <v>5079.3599999999997</v>
      </c>
      <c r="AT38" s="3">
        <v>5079.3599999999997</v>
      </c>
      <c r="AU38" s="3">
        <v>5079.3599999999997</v>
      </c>
      <c r="AV38" s="3">
        <v>5079.3599999999997</v>
      </c>
      <c r="AW38" s="3">
        <v>5079.3599999999997</v>
      </c>
      <c r="AX38" s="2"/>
    </row>
    <row r="39" spans="1:50" x14ac:dyDescent="0.25">
      <c r="A39" t="s">
        <v>38</v>
      </c>
      <c r="B39" s="3">
        <v>3243.16</v>
      </c>
      <c r="C39" s="3">
        <v>3399.22</v>
      </c>
      <c r="D39" s="3">
        <v>3399.22</v>
      </c>
      <c r="E39" s="3">
        <v>3462.62</v>
      </c>
      <c r="F39" s="3">
        <v>3462.62</v>
      </c>
      <c r="G39" s="3">
        <v>3589.43</v>
      </c>
      <c r="H39" s="3">
        <v>3589.43</v>
      </c>
      <c r="I39" s="3">
        <v>3716.24</v>
      </c>
      <c r="J39" s="3">
        <v>3716.24</v>
      </c>
      <c r="K39" s="3">
        <v>3827.2</v>
      </c>
      <c r="L39" s="3">
        <v>3874.75</v>
      </c>
      <c r="M39" s="3">
        <v>3985.71</v>
      </c>
      <c r="N39" s="3">
        <v>3985.71</v>
      </c>
      <c r="O39" s="3">
        <v>4096.67</v>
      </c>
      <c r="P39" s="3">
        <v>4096.67</v>
      </c>
      <c r="Q39" s="3">
        <v>4207.62</v>
      </c>
      <c r="R39" s="3">
        <v>4207.62</v>
      </c>
      <c r="S39" s="3">
        <v>4318.58</v>
      </c>
      <c r="T39" s="3">
        <v>4318.58</v>
      </c>
      <c r="U39" s="3">
        <v>4429.55</v>
      </c>
      <c r="V39" s="3">
        <v>4429.55</v>
      </c>
      <c r="W39" s="3">
        <v>4540.5</v>
      </c>
      <c r="X39" s="3">
        <v>4540.5</v>
      </c>
      <c r="Y39" s="3">
        <v>4651.46</v>
      </c>
      <c r="Z39" s="3">
        <v>4651.46</v>
      </c>
      <c r="AA39" s="3">
        <v>4762.42</v>
      </c>
      <c r="AB39" s="3">
        <v>4762.42</v>
      </c>
      <c r="AC39" s="3">
        <v>4873.37</v>
      </c>
      <c r="AD39" s="3">
        <v>4873.37</v>
      </c>
      <c r="AE39" s="3">
        <v>4984.33</v>
      </c>
      <c r="AF39" s="3">
        <v>4984.33</v>
      </c>
      <c r="AG39" s="3">
        <v>4984.33</v>
      </c>
      <c r="AH39" s="3">
        <v>4984.33</v>
      </c>
      <c r="AI39" s="3">
        <v>4984.33</v>
      </c>
      <c r="AJ39" s="3">
        <v>4984.33</v>
      </c>
      <c r="AK39" s="3">
        <v>4984.33</v>
      </c>
      <c r="AL39" s="3">
        <v>4984.33</v>
      </c>
      <c r="AM39" s="3">
        <v>4984.33</v>
      </c>
      <c r="AN39" s="3">
        <v>4984.33</v>
      </c>
      <c r="AO39" s="3">
        <v>4984.33</v>
      </c>
      <c r="AP39" s="3">
        <v>4984.33</v>
      </c>
      <c r="AQ39" s="3">
        <v>4984.33</v>
      </c>
      <c r="AR39" s="3">
        <v>4984.33</v>
      </c>
      <c r="AS39" s="3">
        <v>4984.33</v>
      </c>
      <c r="AT39" s="3">
        <v>4984.33</v>
      </c>
      <c r="AU39" s="3">
        <v>4984.33</v>
      </c>
      <c r="AV39" s="3">
        <v>4984.33</v>
      </c>
      <c r="AW39" s="3">
        <v>4984.33</v>
      </c>
      <c r="AX39" s="2"/>
    </row>
    <row r="40" spans="1:50" x14ac:dyDescent="0.25">
      <c r="A40" t="s">
        <v>39</v>
      </c>
      <c r="B40" s="3">
        <v>3243.16</v>
      </c>
      <c r="C40" s="3">
        <v>3446.77</v>
      </c>
      <c r="D40" s="3">
        <v>3446.77</v>
      </c>
      <c r="E40" s="3">
        <v>3494.33</v>
      </c>
      <c r="F40" s="3">
        <v>3494.33</v>
      </c>
      <c r="G40" s="3">
        <v>3557.73</v>
      </c>
      <c r="H40" s="3">
        <v>3557.73</v>
      </c>
      <c r="I40" s="3">
        <v>3684.53</v>
      </c>
      <c r="J40" s="3">
        <v>3684.53</v>
      </c>
      <c r="K40" s="3">
        <v>3811.34</v>
      </c>
      <c r="L40" s="3">
        <v>3874.74</v>
      </c>
      <c r="M40" s="3">
        <v>3985.7</v>
      </c>
      <c r="N40" s="3">
        <v>3985.7</v>
      </c>
      <c r="O40" s="3">
        <v>4096.66</v>
      </c>
      <c r="P40" s="3">
        <v>4096.66</v>
      </c>
      <c r="Q40" s="3">
        <v>4207.6099999999997</v>
      </c>
      <c r="R40" s="3">
        <v>4207.6099999999997</v>
      </c>
      <c r="S40" s="3">
        <v>4318.57</v>
      </c>
      <c r="T40" s="3">
        <v>4318.57</v>
      </c>
      <c r="U40" s="3">
        <v>4429.53</v>
      </c>
      <c r="V40" s="3">
        <v>4429.53</v>
      </c>
      <c r="W40" s="3">
        <v>4540.4799999999996</v>
      </c>
      <c r="X40" s="3">
        <v>4540.4799999999996</v>
      </c>
      <c r="Y40" s="3">
        <v>4651.4399999999996</v>
      </c>
      <c r="Z40" s="3">
        <v>4651.4399999999996</v>
      </c>
      <c r="AA40" s="3">
        <v>4762.3999999999996</v>
      </c>
      <c r="AB40" s="3">
        <v>4762.3999999999996</v>
      </c>
      <c r="AC40" s="3">
        <v>4873.3500000000004</v>
      </c>
      <c r="AD40" s="3">
        <v>4873.3500000000004</v>
      </c>
      <c r="AE40" s="3">
        <v>4984.32</v>
      </c>
      <c r="AF40" s="3">
        <v>4984.32</v>
      </c>
      <c r="AG40" s="3">
        <v>5095.2700000000004</v>
      </c>
      <c r="AH40" s="3">
        <v>5095.2700000000004</v>
      </c>
      <c r="AI40" s="3">
        <v>5095.2700000000004</v>
      </c>
      <c r="AJ40" s="3">
        <v>5095.2700000000004</v>
      </c>
      <c r="AK40" s="3">
        <v>5095.2700000000004</v>
      </c>
      <c r="AL40" s="3">
        <v>5095.2700000000004</v>
      </c>
      <c r="AM40" s="3">
        <v>5095.2700000000004</v>
      </c>
      <c r="AN40" s="3">
        <v>5095.2700000000004</v>
      </c>
      <c r="AO40" s="3">
        <v>5095.2700000000004</v>
      </c>
      <c r="AP40" s="3">
        <v>5095.2700000000004</v>
      </c>
      <c r="AQ40" s="3">
        <v>5095.2700000000004</v>
      </c>
      <c r="AR40" s="3">
        <v>5095.2700000000004</v>
      </c>
      <c r="AS40" s="3">
        <v>5095.2700000000004</v>
      </c>
      <c r="AT40" s="3">
        <v>5095.2700000000004</v>
      </c>
      <c r="AU40" s="3">
        <v>5095.2700000000004</v>
      </c>
      <c r="AV40" s="3">
        <v>5095.2700000000004</v>
      </c>
      <c r="AW40" s="3">
        <v>5095.2700000000004</v>
      </c>
      <c r="AX40" s="2"/>
    </row>
    <row r="41" spans="1:50" x14ac:dyDescent="0.25">
      <c r="A41" t="s">
        <v>40</v>
      </c>
      <c r="B41" s="3">
        <v>3401.85</v>
      </c>
      <c r="C41" s="3">
        <v>3576.26</v>
      </c>
      <c r="D41" s="3">
        <v>3576.26</v>
      </c>
      <c r="E41" s="3">
        <v>3703.07</v>
      </c>
      <c r="F41" s="3">
        <v>3703.07</v>
      </c>
      <c r="G41" s="3">
        <v>3829.89</v>
      </c>
      <c r="H41" s="3">
        <v>3829.89</v>
      </c>
      <c r="I41" s="3">
        <v>3956.69</v>
      </c>
      <c r="J41" s="3">
        <v>3956.69</v>
      </c>
      <c r="K41" s="3">
        <v>4083.5</v>
      </c>
      <c r="L41" s="3">
        <v>4146.8999999999996</v>
      </c>
      <c r="M41" s="3">
        <v>4273.7</v>
      </c>
      <c r="N41" s="3">
        <v>4273.7</v>
      </c>
      <c r="O41" s="3">
        <v>4400.51</v>
      </c>
      <c r="P41" s="3">
        <v>4400.51</v>
      </c>
      <c r="Q41" s="3">
        <v>4527.32</v>
      </c>
      <c r="R41" s="3">
        <v>4527.32</v>
      </c>
      <c r="S41" s="3">
        <v>4654.13</v>
      </c>
      <c r="T41" s="3">
        <v>4654.13</v>
      </c>
      <c r="U41" s="3">
        <v>4780.9399999999996</v>
      </c>
      <c r="V41" s="3">
        <v>4780.9399999999996</v>
      </c>
      <c r="W41" s="3">
        <v>4907.75</v>
      </c>
      <c r="X41" s="3">
        <v>4907.75</v>
      </c>
      <c r="Y41" s="3">
        <v>5034.5600000000004</v>
      </c>
      <c r="Z41" s="3">
        <v>5034.5600000000004</v>
      </c>
      <c r="AA41" s="3">
        <v>5161.37</v>
      </c>
      <c r="AB41" s="3">
        <v>5161.37</v>
      </c>
      <c r="AC41" s="3">
        <v>5288.18</v>
      </c>
      <c r="AD41" s="3">
        <v>5288.18</v>
      </c>
      <c r="AE41" s="3">
        <v>5288.18</v>
      </c>
      <c r="AF41" s="3">
        <v>5288.18</v>
      </c>
      <c r="AG41" s="3">
        <v>5288.18</v>
      </c>
      <c r="AH41" s="3">
        <v>5288.18</v>
      </c>
      <c r="AI41" s="3">
        <v>5288.18</v>
      </c>
      <c r="AJ41" s="3">
        <v>5288.18</v>
      </c>
      <c r="AK41" s="3">
        <v>5288.18</v>
      </c>
      <c r="AL41" s="3">
        <v>5288.18</v>
      </c>
      <c r="AM41" s="3">
        <v>5288.18</v>
      </c>
      <c r="AN41" s="3">
        <v>5288.18</v>
      </c>
      <c r="AO41" s="3">
        <v>5288.18</v>
      </c>
      <c r="AP41" s="3">
        <v>5288.18</v>
      </c>
      <c r="AQ41" s="3">
        <v>5288.18</v>
      </c>
      <c r="AR41" s="3">
        <v>5288.18</v>
      </c>
      <c r="AS41" s="3">
        <v>5288.18</v>
      </c>
      <c r="AT41" s="3">
        <v>5288.18</v>
      </c>
      <c r="AU41" s="3">
        <v>5288.18</v>
      </c>
      <c r="AV41" s="3">
        <v>5288.18</v>
      </c>
      <c r="AW41" s="3">
        <v>5288.18</v>
      </c>
      <c r="AX41" s="2"/>
    </row>
    <row r="42" spans="1:50" x14ac:dyDescent="0.25">
      <c r="A42" t="s">
        <v>41</v>
      </c>
      <c r="B42" s="3">
        <v>3367.53</v>
      </c>
      <c r="C42" s="3">
        <v>3573.58</v>
      </c>
      <c r="D42" s="3">
        <v>3573.58</v>
      </c>
      <c r="E42" s="3">
        <v>3621.14</v>
      </c>
      <c r="F42" s="3">
        <v>3621.14</v>
      </c>
      <c r="G42" s="3">
        <v>3684.54</v>
      </c>
      <c r="H42" s="3">
        <v>3684.54</v>
      </c>
      <c r="I42" s="3">
        <v>3811.35</v>
      </c>
      <c r="J42" s="3">
        <v>3811.35</v>
      </c>
      <c r="K42" s="3">
        <v>3938.16</v>
      </c>
      <c r="L42" s="3">
        <v>4001.55</v>
      </c>
      <c r="M42" s="3">
        <v>4112.51</v>
      </c>
      <c r="N42" s="3">
        <v>4112.51</v>
      </c>
      <c r="O42" s="3">
        <v>4223.47</v>
      </c>
      <c r="P42" s="3">
        <v>4223.47</v>
      </c>
      <c r="Q42" s="3">
        <v>4334.43</v>
      </c>
      <c r="R42" s="3">
        <v>4334.43</v>
      </c>
      <c r="S42" s="3">
        <v>4445.38</v>
      </c>
      <c r="T42" s="3">
        <v>4445.38</v>
      </c>
      <c r="U42" s="3">
        <v>4556.34</v>
      </c>
      <c r="V42" s="3">
        <v>4556.34</v>
      </c>
      <c r="W42" s="3">
        <v>4667.3</v>
      </c>
      <c r="X42" s="3">
        <v>4667.3</v>
      </c>
      <c r="Y42" s="3">
        <v>4778.25</v>
      </c>
      <c r="Z42" s="3">
        <v>4778.25</v>
      </c>
      <c r="AA42" s="3">
        <v>4889.21</v>
      </c>
      <c r="AB42" s="3">
        <v>4889.21</v>
      </c>
      <c r="AC42" s="3">
        <v>5000.17</v>
      </c>
      <c r="AD42" s="3">
        <v>5000.17</v>
      </c>
      <c r="AE42" s="3">
        <v>5111.13</v>
      </c>
      <c r="AF42" s="3">
        <v>5111.13</v>
      </c>
      <c r="AG42" s="3">
        <v>5222.08</v>
      </c>
      <c r="AH42" s="3">
        <v>5222.08</v>
      </c>
      <c r="AI42" s="3">
        <v>5222.08</v>
      </c>
      <c r="AJ42" s="3">
        <v>5222.08</v>
      </c>
      <c r="AK42" s="3">
        <v>5222.08</v>
      </c>
      <c r="AL42" s="3">
        <v>5222.08</v>
      </c>
      <c r="AM42" s="3">
        <v>5222.08</v>
      </c>
      <c r="AN42" s="3">
        <v>5222.08</v>
      </c>
      <c r="AO42" s="3">
        <v>5222.08</v>
      </c>
      <c r="AP42" s="3">
        <v>5222.08</v>
      </c>
      <c r="AQ42" s="3">
        <v>5222.08</v>
      </c>
      <c r="AR42" s="3">
        <v>5222.08</v>
      </c>
      <c r="AS42" s="3">
        <v>5222.08</v>
      </c>
      <c r="AT42" s="3">
        <v>5222.08</v>
      </c>
      <c r="AU42" s="3">
        <v>5222.08</v>
      </c>
      <c r="AV42" s="3">
        <v>5222.08</v>
      </c>
      <c r="AW42" s="3">
        <v>5222.08</v>
      </c>
      <c r="AX42" s="2"/>
    </row>
    <row r="43" spans="1:50" x14ac:dyDescent="0.25">
      <c r="A43" t="s">
        <v>42</v>
      </c>
      <c r="B43" s="3">
        <v>3351.96</v>
      </c>
      <c r="C43" s="3">
        <v>3549.81</v>
      </c>
      <c r="D43" s="3">
        <v>3549.81</v>
      </c>
      <c r="E43" s="3">
        <v>3597.37</v>
      </c>
      <c r="F43" s="3">
        <v>3597.37</v>
      </c>
      <c r="G43" s="3">
        <v>3644.93</v>
      </c>
      <c r="H43" s="3">
        <v>3644.93</v>
      </c>
      <c r="I43" s="3">
        <v>3692.48</v>
      </c>
      <c r="J43" s="3">
        <v>3692.48</v>
      </c>
      <c r="K43" s="3">
        <v>3740.05</v>
      </c>
      <c r="L43" s="3">
        <v>3803.44</v>
      </c>
      <c r="M43" s="3">
        <v>3866.84</v>
      </c>
      <c r="N43" s="3">
        <v>3866.84</v>
      </c>
      <c r="O43" s="3">
        <v>3930.24</v>
      </c>
      <c r="P43" s="3">
        <v>3930.24</v>
      </c>
      <c r="Q43" s="3">
        <v>3993.64</v>
      </c>
      <c r="R43" s="3">
        <v>3993.64</v>
      </c>
      <c r="S43" s="3">
        <v>4057.04</v>
      </c>
      <c r="T43" s="3">
        <v>4057.04</v>
      </c>
      <c r="U43" s="3">
        <v>4120.43</v>
      </c>
      <c r="V43" s="3">
        <v>4120.43</v>
      </c>
      <c r="W43" s="3">
        <v>4183.83</v>
      </c>
      <c r="X43" s="3">
        <v>4183.83</v>
      </c>
      <c r="Y43" s="3">
        <v>4247.2299999999996</v>
      </c>
      <c r="Z43" s="3">
        <v>4247.2299999999996</v>
      </c>
      <c r="AA43" s="3">
        <v>4310.62</v>
      </c>
      <c r="AB43" s="3">
        <v>4310.62</v>
      </c>
      <c r="AC43" s="3">
        <v>4374.0200000000004</v>
      </c>
      <c r="AD43" s="3">
        <v>4374.0200000000004</v>
      </c>
      <c r="AE43" s="3">
        <v>4437.42</v>
      </c>
      <c r="AF43" s="3">
        <v>4437.42</v>
      </c>
      <c r="AG43" s="3">
        <v>4500.8100000000004</v>
      </c>
      <c r="AH43" s="3">
        <v>4500.8100000000004</v>
      </c>
      <c r="AI43" s="3">
        <v>4500.8100000000004</v>
      </c>
      <c r="AJ43" s="3">
        <v>4500.8100000000004</v>
      </c>
      <c r="AK43" s="3">
        <v>4500.8100000000004</v>
      </c>
      <c r="AL43" s="3">
        <v>4500.8100000000004</v>
      </c>
      <c r="AM43" s="3">
        <v>4500.8100000000004</v>
      </c>
      <c r="AN43" s="3">
        <v>4500.8100000000004</v>
      </c>
      <c r="AO43" s="3">
        <v>4500.8100000000004</v>
      </c>
      <c r="AP43" s="3">
        <v>4500.8100000000004</v>
      </c>
      <c r="AQ43" s="3">
        <v>4500.8100000000004</v>
      </c>
      <c r="AR43" s="3">
        <v>4500.8100000000004</v>
      </c>
      <c r="AS43" s="3">
        <v>4500.8100000000004</v>
      </c>
      <c r="AT43" s="3">
        <v>4500.8100000000004</v>
      </c>
      <c r="AU43" s="3">
        <v>4500.8100000000004</v>
      </c>
      <c r="AV43" s="3">
        <v>4500.8100000000004</v>
      </c>
      <c r="AW43" s="3">
        <v>4500.8100000000004</v>
      </c>
      <c r="AX43" s="2"/>
    </row>
    <row r="44" spans="1:50" x14ac:dyDescent="0.25">
      <c r="A44" t="s">
        <v>43</v>
      </c>
      <c r="B44" s="3">
        <v>3565.63</v>
      </c>
      <c r="C44" s="3">
        <v>3779.64</v>
      </c>
      <c r="D44" s="3">
        <v>3779.64</v>
      </c>
      <c r="E44" s="3">
        <v>3874.74</v>
      </c>
      <c r="F44" s="3">
        <v>3874.74</v>
      </c>
      <c r="G44" s="3">
        <v>3969.85</v>
      </c>
      <c r="H44" s="3">
        <v>3969.85</v>
      </c>
      <c r="I44" s="3">
        <v>4064.94</v>
      </c>
      <c r="J44" s="3">
        <v>4064.94</v>
      </c>
      <c r="K44" s="3">
        <v>4160.04</v>
      </c>
      <c r="L44" s="3">
        <v>4223.4399999999996</v>
      </c>
      <c r="M44" s="3">
        <v>4318.55</v>
      </c>
      <c r="N44" s="3">
        <v>4318.55</v>
      </c>
      <c r="O44" s="3">
        <v>4413.6400000000003</v>
      </c>
      <c r="P44" s="3">
        <v>4413.6400000000003</v>
      </c>
      <c r="Q44" s="3">
        <v>4508.75</v>
      </c>
      <c r="R44" s="3">
        <v>4508.75</v>
      </c>
      <c r="S44" s="3">
        <v>4603.8500000000004</v>
      </c>
      <c r="T44" s="3">
        <v>4603.8500000000004</v>
      </c>
      <c r="U44" s="3">
        <v>4698.95</v>
      </c>
      <c r="V44" s="3">
        <v>4698.95</v>
      </c>
      <c r="W44" s="3">
        <v>4794.0600000000004</v>
      </c>
      <c r="X44" s="3">
        <v>4794.0600000000004</v>
      </c>
      <c r="Y44" s="3">
        <v>4889.1499999999996</v>
      </c>
      <c r="Z44" s="3">
        <v>4889.1499999999996</v>
      </c>
      <c r="AA44" s="3">
        <v>4984.26</v>
      </c>
      <c r="AB44" s="3">
        <v>4984.26</v>
      </c>
      <c r="AC44" s="3">
        <v>5079.3599999999997</v>
      </c>
      <c r="AD44" s="3">
        <v>5079.3599999999997</v>
      </c>
      <c r="AE44" s="3">
        <v>5079.3599999999997</v>
      </c>
      <c r="AF44" s="3">
        <v>5079.3599999999997</v>
      </c>
      <c r="AG44" s="3">
        <v>5079.3599999999997</v>
      </c>
      <c r="AH44" s="3">
        <v>5079.3599999999997</v>
      </c>
      <c r="AI44" s="3">
        <v>5079.3599999999997</v>
      </c>
      <c r="AJ44" s="3">
        <v>5079.3599999999997</v>
      </c>
      <c r="AK44" s="3">
        <v>5079.3599999999997</v>
      </c>
      <c r="AL44" s="3">
        <v>5079.3599999999997</v>
      </c>
      <c r="AM44" s="3">
        <v>5079.3599999999997</v>
      </c>
      <c r="AN44" s="3">
        <v>5079.3599999999997</v>
      </c>
      <c r="AO44" s="3">
        <v>5079.3599999999997</v>
      </c>
      <c r="AP44" s="3">
        <v>5079.3599999999997</v>
      </c>
      <c r="AQ44" s="3">
        <v>5079.3599999999997</v>
      </c>
      <c r="AR44" s="3">
        <v>5079.3599999999997</v>
      </c>
      <c r="AS44" s="3">
        <v>5079.3599999999997</v>
      </c>
      <c r="AT44" s="3">
        <v>5079.3599999999997</v>
      </c>
      <c r="AU44" s="3">
        <v>5079.3599999999997</v>
      </c>
      <c r="AV44" s="3">
        <v>5079.3599999999997</v>
      </c>
      <c r="AW44" s="3">
        <v>5079.3599999999997</v>
      </c>
      <c r="AX44" s="2"/>
    </row>
    <row r="45" spans="1:50" x14ac:dyDescent="0.25">
      <c r="A45" t="s">
        <v>44</v>
      </c>
      <c r="B45" s="3">
        <v>3692.43</v>
      </c>
      <c r="C45" s="3">
        <v>3827.16</v>
      </c>
      <c r="D45" s="3">
        <v>3827.16</v>
      </c>
      <c r="E45" s="3">
        <v>3922.26</v>
      </c>
      <c r="F45" s="3">
        <v>3922.26</v>
      </c>
      <c r="G45" s="3">
        <v>4017.36</v>
      </c>
      <c r="H45" s="3">
        <v>4017.36</v>
      </c>
      <c r="I45" s="3">
        <v>4112.47</v>
      </c>
      <c r="J45" s="3">
        <v>4112.47</v>
      </c>
      <c r="K45" s="3">
        <v>4207.57</v>
      </c>
      <c r="L45" s="3">
        <v>4270.96</v>
      </c>
      <c r="M45" s="3">
        <v>4366.0600000000004</v>
      </c>
      <c r="N45" s="3">
        <v>4366.0600000000004</v>
      </c>
      <c r="O45" s="3">
        <v>4461.17</v>
      </c>
      <c r="P45" s="3">
        <v>4461.17</v>
      </c>
      <c r="Q45" s="3">
        <v>4568.74</v>
      </c>
      <c r="R45" s="3">
        <v>4568.74</v>
      </c>
      <c r="S45" s="3">
        <v>4676.3100000000004</v>
      </c>
      <c r="T45" s="3">
        <v>4676.3100000000004</v>
      </c>
      <c r="U45" s="3">
        <v>4783.88</v>
      </c>
      <c r="V45" s="3">
        <v>4783.88</v>
      </c>
      <c r="W45" s="3">
        <v>4891.45</v>
      </c>
      <c r="X45" s="3">
        <v>4891.45</v>
      </c>
      <c r="Y45" s="3">
        <v>4999.0200000000004</v>
      </c>
      <c r="Z45" s="3">
        <v>4999.0200000000004</v>
      </c>
      <c r="AA45" s="3">
        <v>5106.59</v>
      </c>
      <c r="AB45" s="3">
        <v>5106.59</v>
      </c>
      <c r="AC45" s="3">
        <v>5214.16</v>
      </c>
      <c r="AD45" s="3">
        <v>5214.16</v>
      </c>
      <c r="AE45" s="3">
        <v>5214.16</v>
      </c>
      <c r="AF45" s="3">
        <v>5214.16</v>
      </c>
      <c r="AG45" s="3">
        <v>5214.16</v>
      </c>
      <c r="AH45" s="3">
        <v>5214.16</v>
      </c>
      <c r="AI45" s="3">
        <v>5214.16</v>
      </c>
      <c r="AJ45" s="3">
        <v>5214.16</v>
      </c>
      <c r="AK45" s="3">
        <v>5214.16</v>
      </c>
      <c r="AL45" s="3">
        <v>5214.16</v>
      </c>
      <c r="AM45" s="3">
        <v>5214.16</v>
      </c>
      <c r="AN45" s="3">
        <v>5214.16</v>
      </c>
      <c r="AO45" s="3">
        <v>5214.16</v>
      </c>
      <c r="AP45" s="3">
        <v>5214.16</v>
      </c>
      <c r="AQ45" s="3">
        <v>5214.16</v>
      </c>
      <c r="AR45" s="3">
        <v>5214.16</v>
      </c>
      <c r="AS45" s="3">
        <v>5214.16</v>
      </c>
      <c r="AT45" s="3">
        <v>5214.16</v>
      </c>
      <c r="AU45" s="3">
        <v>5214.16</v>
      </c>
      <c r="AV45" s="3">
        <v>5214.16</v>
      </c>
      <c r="AW45" s="3">
        <v>5214.16</v>
      </c>
      <c r="AX45" s="2"/>
    </row>
    <row r="46" spans="1:50" x14ac:dyDescent="0.25">
      <c r="A46" t="s">
        <v>45</v>
      </c>
      <c r="B46" s="3">
        <v>3717.37</v>
      </c>
      <c r="C46" s="3">
        <v>3864.56</v>
      </c>
      <c r="D46" s="3">
        <v>3864.56</v>
      </c>
      <c r="E46" s="3">
        <v>3972.14</v>
      </c>
      <c r="F46" s="3">
        <v>3972.14</v>
      </c>
      <c r="G46" s="3">
        <v>4079.7</v>
      </c>
      <c r="H46" s="3">
        <v>4079.7</v>
      </c>
      <c r="I46" s="3">
        <v>4187.28</v>
      </c>
      <c r="J46" s="3">
        <v>4187.28</v>
      </c>
      <c r="K46" s="3">
        <v>4294.8500000000004</v>
      </c>
      <c r="L46" s="3">
        <v>4358.24</v>
      </c>
      <c r="M46" s="3">
        <v>4465.8100000000004</v>
      </c>
      <c r="N46" s="3">
        <v>4465.8100000000004</v>
      </c>
      <c r="O46" s="3">
        <v>4573.3900000000003</v>
      </c>
      <c r="P46" s="3">
        <v>4573.3900000000003</v>
      </c>
      <c r="Q46" s="3">
        <v>4680.96</v>
      </c>
      <c r="R46" s="3">
        <v>4680.96</v>
      </c>
      <c r="S46" s="3">
        <v>4788.53</v>
      </c>
      <c r="T46" s="3">
        <v>4788.53</v>
      </c>
      <c r="U46" s="3">
        <v>4896.1000000000004</v>
      </c>
      <c r="V46" s="3">
        <v>4896.1000000000004</v>
      </c>
      <c r="W46" s="3">
        <v>5003.67</v>
      </c>
      <c r="X46" s="3">
        <v>5003.67</v>
      </c>
      <c r="Y46" s="3">
        <v>5111.24</v>
      </c>
      <c r="Z46" s="3">
        <v>5111.24</v>
      </c>
      <c r="AA46" s="3">
        <v>5218.8100000000004</v>
      </c>
      <c r="AB46" s="3">
        <v>5218.8100000000004</v>
      </c>
      <c r="AC46" s="3">
        <v>5326.38</v>
      </c>
      <c r="AD46" s="3">
        <v>5326.38</v>
      </c>
      <c r="AE46" s="3">
        <v>5326.38</v>
      </c>
      <c r="AF46" s="3">
        <v>5326.38</v>
      </c>
      <c r="AG46" s="3">
        <v>5326.38</v>
      </c>
      <c r="AH46" s="3">
        <v>5326.38</v>
      </c>
      <c r="AI46" s="3">
        <v>5326.38</v>
      </c>
      <c r="AJ46" s="3">
        <v>5326.38</v>
      </c>
      <c r="AK46" s="3">
        <v>5326.38</v>
      </c>
      <c r="AL46" s="3">
        <v>5326.38</v>
      </c>
      <c r="AM46" s="3">
        <v>5326.38</v>
      </c>
      <c r="AN46" s="3">
        <v>5326.38</v>
      </c>
      <c r="AO46" s="3">
        <v>5326.38</v>
      </c>
      <c r="AP46" s="3">
        <v>5326.38</v>
      </c>
      <c r="AQ46" s="3">
        <v>5326.38</v>
      </c>
      <c r="AR46" s="3">
        <v>5326.38</v>
      </c>
      <c r="AS46" s="3">
        <v>5326.38</v>
      </c>
      <c r="AT46" s="3">
        <v>5326.38</v>
      </c>
      <c r="AU46" s="3">
        <v>5326.38</v>
      </c>
      <c r="AV46" s="3">
        <v>5326.38</v>
      </c>
      <c r="AW46" s="3">
        <v>5326.38</v>
      </c>
      <c r="AX46" s="2"/>
    </row>
    <row r="47" spans="1:50" x14ac:dyDescent="0.25">
      <c r="A47" t="s">
        <v>46</v>
      </c>
      <c r="B47" s="3">
        <v>3747.92</v>
      </c>
      <c r="C47" s="3">
        <v>3882.64</v>
      </c>
      <c r="D47" s="3">
        <v>3882.64</v>
      </c>
      <c r="E47" s="3">
        <v>4009.45</v>
      </c>
      <c r="F47" s="3">
        <v>4009.45</v>
      </c>
      <c r="G47" s="3">
        <v>4136.26</v>
      </c>
      <c r="H47" s="3">
        <v>4136.26</v>
      </c>
      <c r="I47" s="3">
        <v>4263.0600000000004</v>
      </c>
      <c r="J47" s="3">
        <v>4263.0600000000004</v>
      </c>
      <c r="K47" s="3">
        <v>4389.88</v>
      </c>
      <c r="L47" s="3">
        <v>4453.28</v>
      </c>
      <c r="M47" s="3">
        <v>4580.08</v>
      </c>
      <c r="N47" s="3">
        <v>4580.08</v>
      </c>
      <c r="O47" s="3">
        <v>4706.8999999999996</v>
      </c>
      <c r="P47" s="3">
        <v>4706.8999999999996</v>
      </c>
      <c r="Q47" s="3">
        <v>4833.7</v>
      </c>
      <c r="R47" s="3">
        <v>4833.7</v>
      </c>
      <c r="S47" s="3">
        <v>4960.51</v>
      </c>
      <c r="T47" s="3">
        <v>4960.51</v>
      </c>
      <c r="U47" s="3">
        <v>5087.32</v>
      </c>
      <c r="V47" s="3">
        <v>5087.32</v>
      </c>
      <c r="W47" s="3">
        <v>5214.13</v>
      </c>
      <c r="X47" s="3">
        <v>5214.13</v>
      </c>
      <c r="Y47" s="3">
        <v>5340.94</v>
      </c>
      <c r="Z47" s="3">
        <v>5340.94</v>
      </c>
      <c r="AA47" s="3">
        <v>5467.74</v>
      </c>
      <c r="AB47" s="3">
        <v>5467.74</v>
      </c>
      <c r="AC47" s="3">
        <v>5594.55</v>
      </c>
      <c r="AD47" s="3">
        <v>5594.55</v>
      </c>
      <c r="AE47" s="3">
        <v>5594.55</v>
      </c>
      <c r="AF47" s="3">
        <v>5594.55</v>
      </c>
      <c r="AG47" s="3">
        <v>5594.55</v>
      </c>
      <c r="AH47" s="3">
        <v>5594.55</v>
      </c>
      <c r="AI47" s="3">
        <v>5594.55</v>
      </c>
      <c r="AJ47" s="3">
        <v>5594.55</v>
      </c>
      <c r="AK47" s="3">
        <v>5594.55</v>
      </c>
      <c r="AL47" s="3">
        <v>5594.55</v>
      </c>
      <c r="AM47" s="3">
        <v>5594.55</v>
      </c>
      <c r="AN47" s="3">
        <v>5594.55</v>
      </c>
      <c r="AO47" s="3">
        <v>5594.55</v>
      </c>
      <c r="AP47" s="3">
        <v>5594.55</v>
      </c>
      <c r="AQ47" s="3">
        <v>5594.55</v>
      </c>
      <c r="AR47" s="3">
        <v>5594.55</v>
      </c>
      <c r="AS47" s="3">
        <v>5594.55</v>
      </c>
      <c r="AT47" s="3">
        <v>5594.55</v>
      </c>
      <c r="AU47" s="3">
        <v>5594.55</v>
      </c>
      <c r="AV47" s="3">
        <v>5594.55</v>
      </c>
      <c r="AW47" s="3">
        <v>5594.55</v>
      </c>
      <c r="AX47" s="2"/>
    </row>
    <row r="48" spans="1:50" x14ac:dyDescent="0.25">
      <c r="A48" t="s">
        <v>47</v>
      </c>
      <c r="B48" s="3">
        <v>3882.66</v>
      </c>
      <c r="C48" s="3">
        <v>4072.89</v>
      </c>
      <c r="D48" s="3">
        <v>4072.89</v>
      </c>
      <c r="E48" s="3">
        <v>4243.29</v>
      </c>
      <c r="F48" s="3">
        <v>4243.29</v>
      </c>
      <c r="G48" s="3">
        <v>4413.6899999999996</v>
      </c>
      <c r="H48" s="3">
        <v>4413.6899999999996</v>
      </c>
      <c r="I48" s="3">
        <v>4584.09</v>
      </c>
      <c r="J48" s="3">
        <v>4584.09</v>
      </c>
      <c r="K48" s="3">
        <v>4754.4799999999996</v>
      </c>
      <c r="L48" s="3">
        <v>4817.8900000000003</v>
      </c>
      <c r="M48" s="3">
        <v>4988.29</v>
      </c>
      <c r="N48" s="3">
        <v>4988.29</v>
      </c>
      <c r="O48" s="3">
        <v>5158.68</v>
      </c>
      <c r="P48" s="3">
        <v>5158.68</v>
      </c>
      <c r="Q48" s="3">
        <v>5329.08</v>
      </c>
      <c r="R48" s="3">
        <v>5329.08</v>
      </c>
      <c r="S48" s="3">
        <v>5499.48</v>
      </c>
      <c r="T48" s="3">
        <v>5499.48</v>
      </c>
      <c r="U48" s="3">
        <v>5669.88</v>
      </c>
      <c r="V48" s="3">
        <v>5669.88</v>
      </c>
      <c r="W48" s="3">
        <v>5840.28</v>
      </c>
      <c r="X48" s="3">
        <v>5840.28</v>
      </c>
      <c r="Y48" s="3">
        <v>6010.68</v>
      </c>
      <c r="Z48" s="3">
        <v>6010.68</v>
      </c>
      <c r="AA48" s="3">
        <v>6010.68</v>
      </c>
      <c r="AB48" s="3">
        <v>6010.68</v>
      </c>
      <c r="AC48" s="3">
        <v>6010.68</v>
      </c>
      <c r="AD48" s="3">
        <v>6010.68</v>
      </c>
      <c r="AE48" s="3">
        <v>6010.68</v>
      </c>
      <c r="AF48" s="3">
        <v>6010.68</v>
      </c>
      <c r="AG48" s="3">
        <v>6010.68</v>
      </c>
      <c r="AH48" s="3">
        <v>6010.68</v>
      </c>
      <c r="AI48" s="3">
        <v>6010.68</v>
      </c>
      <c r="AJ48" s="3">
        <v>6010.68</v>
      </c>
      <c r="AK48" s="3">
        <v>6010.68</v>
      </c>
      <c r="AL48" s="3">
        <v>6010.68</v>
      </c>
      <c r="AM48" s="3">
        <v>6010.68</v>
      </c>
      <c r="AN48" s="3">
        <v>6010.68</v>
      </c>
      <c r="AO48" s="3">
        <v>6010.68</v>
      </c>
      <c r="AP48" s="3">
        <v>6010.68</v>
      </c>
      <c r="AQ48" s="3">
        <v>6010.68</v>
      </c>
      <c r="AR48" s="3">
        <v>6010.68</v>
      </c>
      <c r="AS48" s="3">
        <v>6010.68</v>
      </c>
      <c r="AT48" s="3">
        <v>6010.68</v>
      </c>
      <c r="AU48" s="3">
        <v>6010.68</v>
      </c>
      <c r="AV48" s="3">
        <v>6010.68</v>
      </c>
      <c r="AW48" s="3">
        <v>6010.68</v>
      </c>
      <c r="AX48" s="2"/>
    </row>
    <row r="49" spans="1:50" x14ac:dyDescent="0.25">
      <c r="A49" t="s">
        <v>48</v>
      </c>
      <c r="B49" s="3">
        <v>3866.81</v>
      </c>
      <c r="C49" s="3">
        <v>4041.21</v>
      </c>
      <c r="D49" s="3">
        <v>4041.21</v>
      </c>
      <c r="E49" s="3">
        <v>4168.0200000000004</v>
      </c>
      <c r="F49" s="3">
        <v>4168.0200000000004</v>
      </c>
      <c r="G49" s="3">
        <v>4294.83</v>
      </c>
      <c r="H49" s="3">
        <v>4294.83</v>
      </c>
      <c r="I49" s="3">
        <v>4421.6499999999996</v>
      </c>
      <c r="J49" s="3">
        <v>4421.6499999999996</v>
      </c>
      <c r="K49" s="3">
        <v>4548.45</v>
      </c>
      <c r="L49" s="3">
        <v>4611.8500000000004</v>
      </c>
      <c r="M49" s="3">
        <v>4738.66</v>
      </c>
      <c r="N49" s="3">
        <v>4738.66</v>
      </c>
      <c r="O49" s="3">
        <v>4865.47</v>
      </c>
      <c r="P49" s="3">
        <v>4865.47</v>
      </c>
      <c r="Q49" s="3">
        <v>4992.28</v>
      </c>
      <c r="R49" s="3">
        <v>4992.28</v>
      </c>
      <c r="S49" s="3">
        <v>5119.09</v>
      </c>
      <c r="T49" s="3">
        <v>5119.09</v>
      </c>
      <c r="U49" s="3">
        <v>5245.89</v>
      </c>
      <c r="V49" s="3">
        <v>5245.89</v>
      </c>
      <c r="W49" s="3">
        <v>5372.7</v>
      </c>
      <c r="X49" s="3">
        <v>5372.7</v>
      </c>
      <c r="Y49" s="3">
        <v>5499.51</v>
      </c>
      <c r="Z49" s="3">
        <v>5499.51</v>
      </c>
      <c r="AA49" s="3">
        <v>5626.32</v>
      </c>
      <c r="AB49" s="3">
        <v>5626.32</v>
      </c>
      <c r="AC49" s="3">
        <v>5753.13</v>
      </c>
      <c r="AD49" s="3">
        <v>5753.13</v>
      </c>
      <c r="AE49" s="3">
        <v>5753.13</v>
      </c>
      <c r="AF49" s="3">
        <v>5753.13</v>
      </c>
      <c r="AG49" s="3">
        <v>5753.13</v>
      </c>
      <c r="AH49" s="3">
        <v>5753.13</v>
      </c>
      <c r="AI49" s="3">
        <v>5753.13</v>
      </c>
      <c r="AJ49" s="3">
        <v>5753.13</v>
      </c>
      <c r="AK49" s="3">
        <v>5753.13</v>
      </c>
      <c r="AL49" s="3">
        <v>5753.13</v>
      </c>
      <c r="AM49" s="3">
        <v>5753.13</v>
      </c>
      <c r="AN49" s="3">
        <v>5753.13</v>
      </c>
      <c r="AO49" s="3">
        <v>5753.13</v>
      </c>
      <c r="AP49" s="3">
        <v>5753.13</v>
      </c>
      <c r="AQ49" s="3">
        <v>5753.13</v>
      </c>
      <c r="AR49" s="3">
        <v>5753.13</v>
      </c>
      <c r="AS49" s="3">
        <v>5753.13</v>
      </c>
      <c r="AT49" s="3">
        <v>5753.13</v>
      </c>
      <c r="AU49" s="3">
        <v>5753.13</v>
      </c>
      <c r="AV49" s="3">
        <v>5753.13</v>
      </c>
      <c r="AW49" s="3">
        <v>5753.13</v>
      </c>
      <c r="AX49" s="2"/>
    </row>
    <row r="50" spans="1:50" x14ac:dyDescent="0.25">
      <c r="A50" t="s">
        <v>49</v>
      </c>
      <c r="B50" s="3">
        <v>3803.42</v>
      </c>
      <c r="C50" s="3">
        <v>3930.24</v>
      </c>
      <c r="D50" s="3">
        <v>3930.24</v>
      </c>
      <c r="E50" s="3">
        <v>3977.79</v>
      </c>
      <c r="F50" s="3">
        <v>3977.79</v>
      </c>
      <c r="G50" s="3">
        <v>4041.19</v>
      </c>
      <c r="H50" s="3">
        <v>4041.19</v>
      </c>
      <c r="I50" s="3">
        <v>4168</v>
      </c>
      <c r="J50" s="3">
        <v>4168</v>
      </c>
      <c r="K50" s="3">
        <v>4294.8100000000004</v>
      </c>
      <c r="L50" s="3">
        <v>4358.21</v>
      </c>
      <c r="M50" s="3">
        <v>4469.16</v>
      </c>
      <c r="N50" s="3">
        <v>4469.16</v>
      </c>
      <c r="O50" s="3">
        <v>4580.12</v>
      </c>
      <c r="P50" s="3">
        <v>4580.12</v>
      </c>
      <c r="Q50" s="3">
        <v>4691.08</v>
      </c>
      <c r="R50" s="3">
        <v>4691.08</v>
      </c>
      <c r="S50" s="3">
        <v>4802.04</v>
      </c>
      <c r="T50" s="3">
        <v>4802.04</v>
      </c>
      <c r="U50" s="3">
        <v>4912.99</v>
      </c>
      <c r="V50" s="3">
        <v>4912.99</v>
      </c>
      <c r="W50" s="3">
        <v>5023.95</v>
      </c>
      <c r="X50" s="3">
        <v>5023.95</v>
      </c>
      <c r="Y50" s="3">
        <v>5134.91</v>
      </c>
      <c r="Z50" s="3">
        <v>5134.91</v>
      </c>
      <c r="AA50" s="3">
        <v>5245.86</v>
      </c>
      <c r="AB50" s="3">
        <v>5245.86</v>
      </c>
      <c r="AC50" s="3">
        <v>5356.82</v>
      </c>
      <c r="AD50" s="3">
        <v>5356.82</v>
      </c>
      <c r="AE50" s="3">
        <v>5467.78</v>
      </c>
      <c r="AF50" s="3">
        <v>5467.78</v>
      </c>
      <c r="AG50" s="3">
        <v>5578.73</v>
      </c>
      <c r="AH50" s="3">
        <v>5578.73</v>
      </c>
      <c r="AI50" s="3">
        <v>5578.73</v>
      </c>
      <c r="AJ50" s="3">
        <v>5578.73</v>
      </c>
      <c r="AK50" s="3">
        <v>5578.73</v>
      </c>
      <c r="AL50" s="3">
        <v>5578.73</v>
      </c>
      <c r="AM50" s="3">
        <v>5578.73</v>
      </c>
      <c r="AN50" s="3">
        <v>5578.73</v>
      </c>
      <c r="AO50" s="3">
        <v>5578.73</v>
      </c>
      <c r="AP50" s="3">
        <v>5578.73</v>
      </c>
      <c r="AQ50" s="3">
        <v>5578.73</v>
      </c>
      <c r="AR50" s="3">
        <v>5578.73</v>
      </c>
      <c r="AS50" s="3">
        <v>5578.73</v>
      </c>
      <c r="AT50" s="3">
        <v>5578.73</v>
      </c>
      <c r="AU50" s="3">
        <v>5578.73</v>
      </c>
      <c r="AV50" s="3">
        <v>5578.73</v>
      </c>
      <c r="AW50" s="3">
        <v>5578.73</v>
      </c>
      <c r="AX50" s="2"/>
    </row>
    <row r="51" spans="1:50" x14ac:dyDescent="0.25">
      <c r="A51" t="s">
        <v>50</v>
      </c>
      <c r="B51" s="3">
        <v>3936.03</v>
      </c>
      <c r="C51" s="3">
        <v>4122.54</v>
      </c>
      <c r="D51" s="3">
        <v>4122.54</v>
      </c>
      <c r="E51" s="3">
        <v>4289.6000000000004</v>
      </c>
      <c r="F51" s="3">
        <v>4289.6000000000004</v>
      </c>
      <c r="G51" s="3">
        <v>4545.79</v>
      </c>
      <c r="H51" s="3">
        <v>4545.79</v>
      </c>
      <c r="I51" s="3">
        <v>4716.18</v>
      </c>
      <c r="J51" s="3">
        <v>4716.18</v>
      </c>
      <c r="K51" s="3">
        <v>4886.59</v>
      </c>
      <c r="L51" s="3">
        <v>4949.9799999999996</v>
      </c>
      <c r="M51" s="3">
        <v>5120.38</v>
      </c>
      <c r="N51" s="3">
        <v>5120.38</v>
      </c>
      <c r="O51" s="3">
        <v>5290.78</v>
      </c>
      <c r="P51" s="3">
        <v>5290.78</v>
      </c>
      <c r="Q51" s="3">
        <v>5461.18</v>
      </c>
      <c r="R51" s="3">
        <v>5461.18</v>
      </c>
      <c r="S51" s="3">
        <v>5631.58</v>
      </c>
      <c r="T51" s="3">
        <v>5631.58</v>
      </c>
      <c r="U51" s="3">
        <v>5801.98</v>
      </c>
      <c r="V51" s="3">
        <v>5801.98</v>
      </c>
      <c r="W51" s="3">
        <v>5972.37</v>
      </c>
      <c r="X51" s="3">
        <v>5972.37</v>
      </c>
      <c r="Y51" s="3">
        <v>6142.77</v>
      </c>
      <c r="Z51" s="3">
        <v>6142.77</v>
      </c>
      <c r="AA51" s="3">
        <v>6142.77</v>
      </c>
      <c r="AB51" s="3">
        <v>6142.77</v>
      </c>
      <c r="AC51" s="3">
        <v>6142.77</v>
      </c>
      <c r="AD51" s="3">
        <v>6142.77</v>
      </c>
      <c r="AE51" s="3">
        <v>6142.77</v>
      </c>
      <c r="AF51" s="3">
        <v>6142.77</v>
      </c>
      <c r="AG51" s="3">
        <v>6142.77</v>
      </c>
      <c r="AH51" s="3">
        <v>6142.77</v>
      </c>
      <c r="AI51" s="3">
        <v>6142.77</v>
      </c>
      <c r="AJ51" s="3">
        <v>6142.77</v>
      </c>
      <c r="AK51" s="3">
        <v>6142.77</v>
      </c>
      <c r="AL51" s="3">
        <v>6142.77</v>
      </c>
      <c r="AM51" s="3">
        <v>6142.77</v>
      </c>
      <c r="AN51" s="3">
        <v>6142.77</v>
      </c>
      <c r="AO51" s="3">
        <v>6142.77</v>
      </c>
      <c r="AP51" s="3">
        <v>6142.77</v>
      </c>
      <c r="AQ51" s="3">
        <v>6142.77</v>
      </c>
      <c r="AR51" s="3">
        <v>6142.77</v>
      </c>
      <c r="AS51" s="3">
        <v>6142.77</v>
      </c>
      <c r="AT51" s="3">
        <v>6142.77</v>
      </c>
      <c r="AU51" s="3">
        <v>6142.77</v>
      </c>
      <c r="AV51" s="3">
        <v>6142.77</v>
      </c>
      <c r="AW51" s="3">
        <v>6142.77</v>
      </c>
      <c r="AX51" s="2"/>
    </row>
    <row r="52" spans="1:50" x14ac:dyDescent="0.25">
      <c r="A52" t="s">
        <v>51</v>
      </c>
      <c r="B52" s="3">
        <v>3961.93</v>
      </c>
      <c r="C52" s="3">
        <v>4088.74</v>
      </c>
      <c r="D52" s="3">
        <v>4088.74</v>
      </c>
      <c r="E52" s="3">
        <v>4136.3</v>
      </c>
      <c r="F52" s="3">
        <v>4136.3</v>
      </c>
      <c r="G52" s="3">
        <v>4199.7</v>
      </c>
      <c r="H52" s="3">
        <v>4199.7</v>
      </c>
      <c r="I52" s="3">
        <v>4326.51</v>
      </c>
      <c r="J52" s="3">
        <v>4326.51</v>
      </c>
      <c r="K52" s="3">
        <v>4453.3100000000004</v>
      </c>
      <c r="L52" s="3">
        <v>4516.71</v>
      </c>
      <c r="M52" s="3">
        <v>4627.67</v>
      </c>
      <c r="N52" s="3">
        <v>4627.67</v>
      </c>
      <c r="O52" s="3">
        <v>4738.63</v>
      </c>
      <c r="P52" s="3">
        <v>4738.63</v>
      </c>
      <c r="Q52" s="3">
        <v>4849.58</v>
      </c>
      <c r="R52" s="3">
        <v>4849.58</v>
      </c>
      <c r="S52" s="3">
        <v>4960.54</v>
      </c>
      <c r="T52" s="3">
        <v>4960.54</v>
      </c>
      <c r="U52" s="3">
        <v>5071.5</v>
      </c>
      <c r="V52" s="3">
        <v>5071.5</v>
      </c>
      <c r="W52" s="3">
        <v>5182.45</v>
      </c>
      <c r="X52" s="3">
        <v>5182.45</v>
      </c>
      <c r="Y52" s="3">
        <v>5293.42</v>
      </c>
      <c r="Z52" s="3">
        <v>5293.42</v>
      </c>
      <c r="AA52" s="3">
        <v>5404.37</v>
      </c>
      <c r="AB52" s="3">
        <v>5404.37</v>
      </c>
      <c r="AC52" s="3">
        <v>5515.33</v>
      </c>
      <c r="AD52" s="3">
        <v>5515.33</v>
      </c>
      <c r="AE52" s="3">
        <v>5626.29</v>
      </c>
      <c r="AF52" s="3">
        <v>5626.29</v>
      </c>
      <c r="AG52" s="3">
        <v>5737.24</v>
      </c>
      <c r="AH52" s="3">
        <v>5737.24</v>
      </c>
      <c r="AI52" s="3">
        <v>5737.24</v>
      </c>
      <c r="AJ52" s="3">
        <v>5737.24</v>
      </c>
      <c r="AK52" s="3">
        <v>5737.24</v>
      </c>
      <c r="AL52" s="3">
        <v>5737.24</v>
      </c>
      <c r="AM52" s="3">
        <v>5737.24</v>
      </c>
      <c r="AN52" s="3">
        <v>5737.24</v>
      </c>
      <c r="AO52" s="3">
        <v>5737.24</v>
      </c>
      <c r="AP52" s="3">
        <v>5737.24</v>
      </c>
      <c r="AQ52" s="3">
        <v>5737.24</v>
      </c>
      <c r="AR52" s="3">
        <v>5737.24</v>
      </c>
      <c r="AS52" s="3">
        <v>5737.24</v>
      </c>
      <c r="AT52" s="3">
        <v>5737.24</v>
      </c>
      <c r="AU52" s="3">
        <v>5737.24</v>
      </c>
      <c r="AV52" s="3">
        <v>5737.24</v>
      </c>
      <c r="AW52" s="3">
        <v>5737.24</v>
      </c>
      <c r="AX52" s="2"/>
    </row>
    <row r="53" spans="1:50" x14ac:dyDescent="0.25">
      <c r="A53" t="s">
        <v>52</v>
      </c>
      <c r="B53" s="3">
        <v>4199.68</v>
      </c>
      <c r="C53" s="3">
        <v>4310.6400000000003</v>
      </c>
      <c r="D53" s="3">
        <v>4310.6400000000003</v>
      </c>
      <c r="E53" s="3">
        <v>4481.04</v>
      </c>
      <c r="F53" s="3">
        <v>4481.04</v>
      </c>
      <c r="G53" s="3">
        <v>4651.4399999999996</v>
      </c>
      <c r="H53" s="3">
        <v>4651.4399999999996</v>
      </c>
      <c r="I53" s="3">
        <v>4821.84</v>
      </c>
      <c r="J53" s="3">
        <v>4821.84</v>
      </c>
      <c r="K53" s="3">
        <v>4992.24</v>
      </c>
      <c r="L53" s="3">
        <v>4992.24</v>
      </c>
      <c r="M53" s="3">
        <v>5162.6400000000003</v>
      </c>
      <c r="N53" s="3">
        <v>5162.6400000000003</v>
      </c>
      <c r="O53" s="3">
        <v>5333.03</v>
      </c>
      <c r="P53" s="3">
        <v>5333.03</v>
      </c>
      <c r="Q53" s="3">
        <v>5503.44</v>
      </c>
      <c r="R53" s="3">
        <v>5503.44</v>
      </c>
      <c r="S53" s="3">
        <v>5673.83</v>
      </c>
      <c r="T53" s="3">
        <v>5673.83</v>
      </c>
      <c r="U53" s="3">
        <v>5844.23</v>
      </c>
      <c r="V53" s="3">
        <v>5844.23</v>
      </c>
      <c r="W53" s="3">
        <v>6014.63</v>
      </c>
      <c r="X53" s="3">
        <v>6014.63</v>
      </c>
      <c r="Y53" s="3">
        <v>6185.03</v>
      </c>
      <c r="Z53" s="3">
        <v>6185.03</v>
      </c>
      <c r="AA53" s="3">
        <v>6355.43</v>
      </c>
      <c r="AB53" s="3">
        <v>6355.43</v>
      </c>
      <c r="AC53" s="3">
        <v>6355.43</v>
      </c>
      <c r="AD53" s="3">
        <v>6355.43</v>
      </c>
      <c r="AE53" s="3">
        <v>6355.43</v>
      </c>
      <c r="AF53" s="3">
        <v>6355.43</v>
      </c>
      <c r="AG53" s="3">
        <v>6355.43</v>
      </c>
      <c r="AH53" s="3">
        <v>6355.43</v>
      </c>
      <c r="AI53" s="3">
        <v>6355.43</v>
      </c>
      <c r="AJ53" s="3">
        <v>6355.43</v>
      </c>
      <c r="AK53" s="3">
        <v>6355.43</v>
      </c>
      <c r="AL53" s="3">
        <v>6355.43</v>
      </c>
      <c r="AM53" s="3">
        <v>6355.43</v>
      </c>
      <c r="AN53" s="3">
        <v>6355.43</v>
      </c>
      <c r="AO53" s="3">
        <v>6355.43</v>
      </c>
      <c r="AP53" s="3">
        <v>6355.43</v>
      </c>
      <c r="AQ53" s="3">
        <v>6355.43</v>
      </c>
      <c r="AR53" s="3">
        <v>6355.43</v>
      </c>
      <c r="AS53" s="3">
        <v>6355.43</v>
      </c>
      <c r="AT53" s="3">
        <v>6355.43</v>
      </c>
      <c r="AU53" s="3">
        <v>6355.43</v>
      </c>
      <c r="AV53" s="3">
        <v>6355.43</v>
      </c>
      <c r="AW53" s="3">
        <v>6355.43</v>
      </c>
      <c r="AX53" s="2"/>
    </row>
    <row r="54" spans="1:50" x14ac:dyDescent="0.25">
      <c r="A54" t="s">
        <v>53</v>
      </c>
      <c r="B54" s="3">
        <v>4556.32</v>
      </c>
      <c r="C54" s="3">
        <v>4556.32</v>
      </c>
      <c r="D54" s="3">
        <v>4794.09</v>
      </c>
      <c r="E54" s="3">
        <v>4794.09</v>
      </c>
      <c r="F54" s="3">
        <v>5031.8500000000004</v>
      </c>
      <c r="G54" s="3">
        <v>5031.8500000000004</v>
      </c>
      <c r="H54" s="3">
        <v>5269.62</v>
      </c>
      <c r="I54" s="3">
        <v>5269.62</v>
      </c>
      <c r="J54" s="3">
        <v>5507.39</v>
      </c>
      <c r="K54" s="3">
        <v>5507.39</v>
      </c>
      <c r="L54" s="3">
        <v>5745.15</v>
      </c>
      <c r="M54" s="3">
        <v>5745.15</v>
      </c>
      <c r="N54" s="3">
        <v>5982.92</v>
      </c>
      <c r="O54" s="3">
        <v>5982.92</v>
      </c>
      <c r="P54" s="3">
        <v>6220.68</v>
      </c>
      <c r="Q54" s="3">
        <v>6220.68</v>
      </c>
      <c r="R54" s="3">
        <v>6458.45</v>
      </c>
      <c r="S54" s="3">
        <v>6458.45</v>
      </c>
      <c r="T54" s="3">
        <v>6696.21</v>
      </c>
      <c r="U54" s="3">
        <v>6696.21</v>
      </c>
      <c r="V54" s="3">
        <v>6933.98</v>
      </c>
      <c r="W54" s="3">
        <v>6933.98</v>
      </c>
      <c r="X54" s="3">
        <v>7171.75</v>
      </c>
      <c r="Y54" s="3">
        <v>7171.75</v>
      </c>
      <c r="Z54" s="3">
        <v>7171.75</v>
      </c>
      <c r="AA54" s="3">
        <v>7171.75</v>
      </c>
      <c r="AB54" s="3">
        <v>7171.75</v>
      </c>
      <c r="AC54" s="3">
        <v>7171.75</v>
      </c>
      <c r="AD54" s="3">
        <v>7171.75</v>
      </c>
      <c r="AE54" s="3">
        <v>7171.75</v>
      </c>
      <c r="AF54" s="3">
        <v>7171.75</v>
      </c>
      <c r="AG54" s="3">
        <v>7171.75</v>
      </c>
      <c r="AH54" s="3">
        <v>7171.75</v>
      </c>
      <c r="AI54" s="3">
        <v>7171.75</v>
      </c>
      <c r="AJ54" s="3">
        <v>7171.75</v>
      </c>
      <c r="AK54" s="3">
        <v>7171.75</v>
      </c>
      <c r="AL54" s="3">
        <v>7171.75</v>
      </c>
      <c r="AM54" s="3">
        <v>7171.75</v>
      </c>
      <c r="AN54" s="3">
        <v>7171.75</v>
      </c>
      <c r="AO54" s="3">
        <v>7171.75</v>
      </c>
      <c r="AP54" s="3">
        <v>7171.75</v>
      </c>
      <c r="AQ54" s="3">
        <v>7171.75</v>
      </c>
      <c r="AR54" s="3">
        <v>7171.75</v>
      </c>
      <c r="AS54" s="3">
        <v>7171.75</v>
      </c>
      <c r="AT54" s="3">
        <v>7171.75</v>
      </c>
      <c r="AU54" s="3">
        <v>7171.75</v>
      </c>
      <c r="AV54" s="3">
        <v>7171.75</v>
      </c>
      <c r="AW54" s="3">
        <v>7171.75</v>
      </c>
      <c r="AX54" s="2"/>
    </row>
    <row r="55" spans="1:50" x14ac:dyDescent="0.25">
      <c r="A55" t="s">
        <v>54</v>
      </c>
      <c r="B55" s="3">
        <v>4619.7299999999996</v>
      </c>
      <c r="C55" s="3">
        <v>4730.6899999999996</v>
      </c>
      <c r="D55" s="3">
        <v>4730.6899999999996</v>
      </c>
      <c r="E55" s="3">
        <v>4901.09</v>
      </c>
      <c r="F55" s="3">
        <v>4901.09</v>
      </c>
      <c r="G55" s="3">
        <v>5071.49</v>
      </c>
      <c r="H55" s="3">
        <v>5071.49</v>
      </c>
      <c r="I55" s="3">
        <v>5241.88</v>
      </c>
      <c r="J55" s="3">
        <v>5241.88</v>
      </c>
      <c r="K55" s="3">
        <v>5412.28</v>
      </c>
      <c r="L55" s="3">
        <v>5412.28</v>
      </c>
      <c r="M55" s="3">
        <v>5582.68</v>
      </c>
      <c r="N55" s="3">
        <v>5582.68</v>
      </c>
      <c r="O55" s="3">
        <v>5753.09</v>
      </c>
      <c r="P55" s="3">
        <v>5753.09</v>
      </c>
      <c r="Q55" s="3">
        <v>5923.48</v>
      </c>
      <c r="R55" s="3">
        <v>5923.48</v>
      </c>
      <c r="S55" s="3">
        <v>6093.88</v>
      </c>
      <c r="T55" s="3">
        <v>6093.88</v>
      </c>
      <c r="U55" s="3">
        <v>6264.27</v>
      </c>
      <c r="V55" s="3">
        <v>6264.27</v>
      </c>
      <c r="W55" s="3">
        <v>6434.68</v>
      </c>
      <c r="X55" s="3">
        <v>6434.68</v>
      </c>
      <c r="Y55" s="3">
        <v>6605.07</v>
      </c>
      <c r="Z55" s="3">
        <v>6605.07</v>
      </c>
      <c r="AA55" s="3">
        <v>6775.48</v>
      </c>
      <c r="AB55" s="3">
        <v>6775.48</v>
      </c>
      <c r="AC55" s="3">
        <v>6775.48</v>
      </c>
      <c r="AD55" s="3">
        <v>6775.48</v>
      </c>
      <c r="AE55" s="3">
        <v>6775.48</v>
      </c>
      <c r="AF55" s="3">
        <v>6775.48</v>
      </c>
      <c r="AG55" s="3">
        <v>6775.48</v>
      </c>
      <c r="AH55" s="3">
        <v>6775.48</v>
      </c>
      <c r="AI55" s="3">
        <v>6775.48</v>
      </c>
      <c r="AJ55" s="3">
        <v>6775.48</v>
      </c>
      <c r="AK55" s="3">
        <v>6775.48</v>
      </c>
      <c r="AL55" s="3">
        <v>6775.48</v>
      </c>
      <c r="AM55" s="3">
        <v>6775.48</v>
      </c>
      <c r="AN55" s="3">
        <v>6775.48</v>
      </c>
      <c r="AO55" s="3">
        <v>6775.48</v>
      </c>
      <c r="AP55" s="3">
        <v>6775.48</v>
      </c>
      <c r="AQ55" s="3">
        <v>6775.48</v>
      </c>
      <c r="AR55" s="3">
        <v>6775.48</v>
      </c>
      <c r="AS55" s="3">
        <v>6775.48</v>
      </c>
      <c r="AT55" s="3">
        <v>6775.48</v>
      </c>
      <c r="AU55" s="3">
        <v>6775.48</v>
      </c>
      <c r="AV55" s="3">
        <v>6775.48</v>
      </c>
      <c r="AW55" s="3">
        <v>6775.48</v>
      </c>
      <c r="AX55" s="2"/>
    </row>
    <row r="56" spans="1:50" x14ac:dyDescent="0.25">
      <c r="A56" t="s">
        <v>55</v>
      </c>
      <c r="B56" s="3">
        <v>4754.45</v>
      </c>
      <c r="C56" s="3">
        <v>4865.41</v>
      </c>
      <c r="D56" s="3">
        <v>4865.41</v>
      </c>
      <c r="E56" s="3">
        <v>5035.8100000000004</v>
      </c>
      <c r="F56" s="3">
        <v>5035.8100000000004</v>
      </c>
      <c r="G56" s="3">
        <v>5206.21</v>
      </c>
      <c r="H56" s="3">
        <v>5206.21</v>
      </c>
      <c r="I56" s="3">
        <v>5376.6</v>
      </c>
      <c r="J56" s="3">
        <v>5376.6</v>
      </c>
      <c r="K56" s="3">
        <v>5547</v>
      </c>
      <c r="L56" s="3">
        <v>5547</v>
      </c>
      <c r="M56" s="3">
        <v>5717.4</v>
      </c>
      <c r="N56" s="3">
        <v>5717.4</v>
      </c>
      <c r="O56" s="3">
        <v>5887.8</v>
      </c>
      <c r="P56" s="3">
        <v>5887.8</v>
      </c>
      <c r="Q56" s="3">
        <v>6058.2</v>
      </c>
      <c r="R56" s="3">
        <v>6058.2</v>
      </c>
      <c r="S56" s="3">
        <v>6228.6</v>
      </c>
      <c r="T56" s="3">
        <v>6228.6</v>
      </c>
      <c r="U56" s="3">
        <v>6399</v>
      </c>
      <c r="V56" s="3">
        <v>6399</v>
      </c>
      <c r="W56" s="3">
        <v>6569.39</v>
      </c>
      <c r="X56" s="3">
        <v>6569.39</v>
      </c>
      <c r="Y56" s="3">
        <v>6739.79</v>
      </c>
      <c r="Z56" s="3">
        <v>6739.79</v>
      </c>
      <c r="AA56" s="3">
        <v>6910.2</v>
      </c>
      <c r="AB56" s="3">
        <v>6910.2</v>
      </c>
      <c r="AC56" s="3">
        <v>6910.2</v>
      </c>
      <c r="AD56" s="3">
        <v>6910.2</v>
      </c>
      <c r="AE56" s="3">
        <v>6910.2</v>
      </c>
      <c r="AF56" s="3">
        <v>6910.2</v>
      </c>
      <c r="AG56" s="3">
        <v>6910.2</v>
      </c>
      <c r="AH56" s="3">
        <v>6910.2</v>
      </c>
      <c r="AI56" s="3">
        <v>6910.2</v>
      </c>
      <c r="AJ56" s="3">
        <v>6910.2</v>
      </c>
      <c r="AK56" s="3">
        <v>6910.2</v>
      </c>
      <c r="AL56" s="3">
        <v>6910.2</v>
      </c>
      <c r="AM56" s="3">
        <v>6910.2</v>
      </c>
      <c r="AN56" s="3">
        <v>6910.2</v>
      </c>
      <c r="AO56" s="3">
        <v>6910.2</v>
      </c>
      <c r="AP56" s="3">
        <v>6910.2</v>
      </c>
      <c r="AQ56" s="3">
        <v>6910.2</v>
      </c>
      <c r="AR56" s="3">
        <v>6910.2</v>
      </c>
      <c r="AS56" s="3">
        <v>6910.2</v>
      </c>
      <c r="AT56" s="3">
        <v>6910.2</v>
      </c>
      <c r="AU56" s="3">
        <v>6910.2</v>
      </c>
      <c r="AV56" s="3">
        <v>6910.2</v>
      </c>
      <c r="AW56" s="3">
        <v>6910.2</v>
      </c>
      <c r="AX56" s="2"/>
    </row>
    <row r="57" spans="1:50" x14ac:dyDescent="0.25">
      <c r="A57" t="s">
        <v>60</v>
      </c>
      <c r="B57" s="3">
        <v>4754.45</v>
      </c>
      <c r="C57" s="3">
        <v>4865.41</v>
      </c>
      <c r="D57" s="3">
        <v>4865.41</v>
      </c>
      <c r="E57" s="3">
        <v>5059.58</v>
      </c>
      <c r="F57" s="3">
        <v>5059.58</v>
      </c>
      <c r="G57" s="3">
        <v>5253.75</v>
      </c>
      <c r="H57" s="3">
        <v>5253.75</v>
      </c>
      <c r="I57" s="3">
        <v>5447.92</v>
      </c>
      <c r="J57" s="3">
        <v>5447.92</v>
      </c>
      <c r="K57" s="3">
        <v>5642.09</v>
      </c>
      <c r="L57" s="3">
        <v>5642.09</v>
      </c>
      <c r="M57" s="3">
        <v>5836.27</v>
      </c>
      <c r="N57" s="3">
        <v>5836.27</v>
      </c>
      <c r="O57" s="3">
        <v>6030.44</v>
      </c>
      <c r="P57" s="3">
        <v>6030.44</v>
      </c>
      <c r="Q57" s="3">
        <v>6224.61</v>
      </c>
      <c r="R57" s="3">
        <v>6224.61</v>
      </c>
      <c r="S57" s="3">
        <v>6418.79</v>
      </c>
      <c r="T57" s="3">
        <v>6418.79</v>
      </c>
      <c r="U57" s="3">
        <v>6612.95</v>
      </c>
      <c r="V57" s="3">
        <v>6612.95</v>
      </c>
      <c r="W57" s="3">
        <v>6807.13</v>
      </c>
      <c r="X57" s="3">
        <v>6807.13</v>
      </c>
      <c r="Y57" s="3">
        <v>7001.3</v>
      </c>
      <c r="Z57" s="3">
        <v>7001.3</v>
      </c>
      <c r="AA57" s="3">
        <v>7001.3</v>
      </c>
      <c r="AB57" s="3">
        <v>7001.3</v>
      </c>
      <c r="AC57" s="3">
        <v>7001.3</v>
      </c>
      <c r="AD57" s="3">
        <v>7001.3</v>
      </c>
      <c r="AE57" s="3">
        <v>7001.3</v>
      </c>
      <c r="AF57" s="3">
        <v>7001.3</v>
      </c>
      <c r="AG57" s="3">
        <v>7001.3</v>
      </c>
      <c r="AH57" s="3">
        <v>7001.3</v>
      </c>
      <c r="AI57" s="3">
        <v>7001.3</v>
      </c>
      <c r="AJ57" s="3">
        <v>7001.3</v>
      </c>
      <c r="AK57" s="3">
        <v>7001.3</v>
      </c>
      <c r="AL57" s="3">
        <v>7001.3</v>
      </c>
      <c r="AM57" s="3">
        <v>7001.3</v>
      </c>
      <c r="AN57" s="3">
        <v>7001.3</v>
      </c>
      <c r="AO57" s="3">
        <v>7001.3</v>
      </c>
      <c r="AP57" s="3">
        <v>7001.3</v>
      </c>
      <c r="AQ57" s="3">
        <v>7001.3</v>
      </c>
      <c r="AR57" s="3">
        <v>7001.3</v>
      </c>
      <c r="AS57" s="3">
        <v>7001.3</v>
      </c>
      <c r="AT57" s="3">
        <v>7001.3</v>
      </c>
      <c r="AU57" s="3">
        <v>7001.3</v>
      </c>
      <c r="AV57" s="3">
        <v>7001.3</v>
      </c>
      <c r="AW57" s="3">
        <v>7001.3</v>
      </c>
      <c r="AX57" s="2"/>
    </row>
    <row r="58" spans="1:50" x14ac:dyDescent="0.25">
      <c r="A58" t="s">
        <v>59</v>
      </c>
      <c r="B58" s="3">
        <v>5097.8900000000003</v>
      </c>
      <c r="C58" s="3">
        <v>5208.8500000000004</v>
      </c>
      <c r="D58" s="3">
        <v>5208.8500000000004</v>
      </c>
      <c r="E58" s="3">
        <v>5379.25</v>
      </c>
      <c r="F58" s="3">
        <v>5379.25</v>
      </c>
      <c r="G58" s="3">
        <v>5549.64</v>
      </c>
      <c r="H58" s="3">
        <v>5549.64</v>
      </c>
      <c r="I58" s="3">
        <v>5720.04</v>
      </c>
      <c r="J58" s="3">
        <v>5720.04</v>
      </c>
      <c r="K58" s="3">
        <v>5890.44</v>
      </c>
      <c r="L58" s="3">
        <v>5890.44</v>
      </c>
      <c r="M58" s="3">
        <v>6060.84</v>
      </c>
      <c r="N58" s="3">
        <v>6060.84</v>
      </c>
      <c r="O58" s="3">
        <v>6231.24</v>
      </c>
      <c r="P58" s="3">
        <v>6231.24</v>
      </c>
      <c r="Q58" s="3">
        <v>6401.63</v>
      </c>
      <c r="R58" s="3">
        <v>6401.63</v>
      </c>
      <c r="S58" s="3">
        <v>6572.02</v>
      </c>
      <c r="T58" s="3">
        <v>6572.02</v>
      </c>
      <c r="U58" s="3">
        <v>6742.43</v>
      </c>
      <c r="V58" s="3">
        <v>6742.43</v>
      </c>
      <c r="W58" s="3">
        <v>6912.83</v>
      </c>
      <c r="X58" s="3">
        <v>6912.83</v>
      </c>
      <c r="Y58" s="3">
        <v>7083.23</v>
      </c>
      <c r="Z58" s="3">
        <v>7083.23</v>
      </c>
      <c r="AA58" s="3">
        <v>7083.23</v>
      </c>
      <c r="AB58" s="3">
        <v>7083.23</v>
      </c>
      <c r="AC58" s="3">
        <v>7083.23</v>
      </c>
      <c r="AD58" s="3">
        <v>7083.23</v>
      </c>
      <c r="AE58" s="3">
        <v>7083.23</v>
      </c>
      <c r="AF58" s="3">
        <v>7083.23</v>
      </c>
      <c r="AG58" s="3">
        <v>7083.23</v>
      </c>
      <c r="AH58" s="3">
        <v>7083.23</v>
      </c>
      <c r="AI58" s="3">
        <v>7083.23</v>
      </c>
      <c r="AJ58" s="3">
        <v>7083.23</v>
      </c>
      <c r="AK58" s="3">
        <v>7083.23</v>
      </c>
      <c r="AL58" s="3">
        <v>7083.23</v>
      </c>
      <c r="AM58" s="3">
        <v>7083.23</v>
      </c>
      <c r="AN58" s="3">
        <v>7083.23</v>
      </c>
      <c r="AO58" s="3">
        <v>7083.23</v>
      </c>
      <c r="AP58" s="3">
        <v>7083.23</v>
      </c>
      <c r="AQ58" s="3">
        <v>7083.23</v>
      </c>
      <c r="AR58" s="3">
        <v>7083.23</v>
      </c>
      <c r="AS58" s="3">
        <v>7083.23</v>
      </c>
      <c r="AT58" s="3">
        <v>7083.23</v>
      </c>
      <c r="AU58" s="3">
        <v>7083.23</v>
      </c>
      <c r="AV58" s="3">
        <v>7083.23</v>
      </c>
      <c r="AW58" s="3">
        <v>7083.23</v>
      </c>
      <c r="AX58" s="2"/>
    </row>
    <row r="59" spans="1:50" x14ac:dyDescent="0.25">
      <c r="A59" t="s">
        <v>58</v>
      </c>
      <c r="B59" s="3">
        <v>5150.7299999999996</v>
      </c>
      <c r="C59" s="3">
        <v>5150.7299999999996</v>
      </c>
      <c r="D59" s="3">
        <v>5388.49</v>
      </c>
      <c r="E59" s="3">
        <v>5388.49</v>
      </c>
      <c r="F59" s="3">
        <v>5626.26</v>
      </c>
      <c r="G59" s="3">
        <v>5626.26</v>
      </c>
      <c r="H59" s="3">
        <v>5864.02</v>
      </c>
      <c r="I59" s="3">
        <v>5864.02</v>
      </c>
      <c r="J59" s="3">
        <v>6101.79</v>
      </c>
      <c r="K59" s="3">
        <v>6101.79</v>
      </c>
      <c r="L59" s="3">
        <v>6339.56</v>
      </c>
      <c r="M59" s="3">
        <v>6339.56</v>
      </c>
      <c r="N59" s="3">
        <v>6577.32</v>
      </c>
      <c r="O59" s="3">
        <v>6577.32</v>
      </c>
      <c r="P59" s="3">
        <v>6815.09</v>
      </c>
      <c r="Q59" s="3">
        <v>6815.09</v>
      </c>
      <c r="R59" s="3">
        <v>7052.86</v>
      </c>
      <c r="S59" s="3">
        <v>7052.86</v>
      </c>
      <c r="T59" s="3">
        <v>7290.62</v>
      </c>
      <c r="U59" s="3">
        <v>7290.62</v>
      </c>
      <c r="V59" s="3">
        <v>7528.39</v>
      </c>
      <c r="W59" s="3">
        <v>7528.39</v>
      </c>
      <c r="X59" s="3">
        <v>7766.16</v>
      </c>
      <c r="Y59" s="3">
        <v>7766.16</v>
      </c>
      <c r="Z59" s="3">
        <v>7766.16</v>
      </c>
      <c r="AA59" s="3">
        <v>7766.16</v>
      </c>
      <c r="AB59" s="3">
        <v>7766.16</v>
      </c>
      <c r="AC59" s="3">
        <v>7766.16</v>
      </c>
      <c r="AD59" s="3">
        <v>7766.16</v>
      </c>
      <c r="AE59" s="3">
        <v>7766.16</v>
      </c>
      <c r="AF59" s="3">
        <v>7766.16</v>
      </c>
      <c r="AG59" s="3">
        <v>7766.16</v>
      </c>
      <c r="AH59" s="3">
        <v>7766.16</v>
      </c>
      <c r="AI59" s="3">
        <v>7766.16</v>
      </c>
      <c r="AJ59" s="3">
        <v>7766.16</v>
      </c>
      <c r="AK59" s="3">
        <v>7766.16</v>
      </c>
      <c r="AL59" s="3">
        <v>7766.16</v>
      </c>
      <c r="AM59" s="3">
        <v>7766.16</v>
      </c>
      <c r="AN59" s="3">
        <v>7766.16</v>
      </c>
      <c r="AO59" s="3">
        <v>7766.16</v>
      </c>
      <c r="AP59" s="3">
        <v>7766.16</v>
      </c>
      <c r="AQ59" s="3">
        <v>7766.16</v>
      </c>
      <c r="AR59" s="3">
        <v>7766.16</v>
      </c>
      <c r="AS59" s="3">
        <v>7766.16</v>
      </c>
      <c r="AT59" s="3">
        <v>7766.16</v>
      </c>
      <c r="AU59" s="3">
        <v>7766.16</v>
      </c>
      <c r="AV59" s="3">
        <v>7766.16</v>
      </c>
      <c r="AW59" s="3">
        <v>7766.16</v>
      </c>
      <c r="AX59" s="2"/>
    </row>
    <row r="60" spans="1:50" x14ac:dyDescent="0.25">
      <c r="A60" t="s">
        <v>57</v>
      </c>
      <c r="B60" s="3">
        <v>5309.23</v>
      </c>
      <c r="C60" s="3">
        <v>5420.19</v>
      </c>
      <c r="D60" s="3">
        <v>5420.19</v>
      </c>
      <c r="E60" s="3">
        <v>5614.36</v>
      </c>
      <c r="F60" s="3">
        <v>5614.36</v>
      </c>
      <c r="G60" s="3">
        <v>5808.53</v>
      </c>
      <c r="H60" s="3">
        <v>5808.53</v>
      </c>
      <c r="I60" s="3">
        <v>6002.71</v>
      </c>
      <c r="J60" s="3">
        <v>6002.71</v>
      </c>
      <c r="K60" s="3">
        <v>6196.88</v>
      </c>
      <c r="L60" s="3">
        <v>6196.88</v>
      </c>
      <c r="M60" s="3">
        <v>6391.05</v>
      </c>
      <c r="N60" s="3">
        <v>6391.05</v>
      </c>
      <c r="O60" s="3">
        <v>6585.22</v>
      </c>
      <c r="P60" s="3">
        <v>6585.22</v>
      </c>
      <c r="Q60" s="3">
        <v>6779.39</v>
      </c>
      <c r="R60" s="3">
        <v>6779.39</v>
      </c>
      <c r="S60" s="3">
        <v>6973.56</v>
      </c>
      <c r="T60" s="3">
        <v>6973.56</v>
      </c>
      <c r="U60" s="3">
        <v>7167.74</v>
      </c>
      <c r="V60" s="3">
        <v>7167.74</v>
      </c>
      <c r="W60" s="3">
        <v>7361.91</v>
      </c>
      <c r="X60" s="3">
        <v>7361.91</v>
      </c>
      <c r="Y60" s="3">
        <v>7361.91</v>
      </c>
      <c r="Z60" s="3">
        <v>7361.91</v>
      </c>
      <c r="AA60" s="3">
        <v>7361.91</v>
      </c>
      <c r="AB60" s="3">
        <v>7361.91</v>
      </c>
      <c r="AC60" s="3">
        <v>7361.91</v>
      </c>
      <c r="AD60" s="3">
        <v>7361.91</v>
      </c>
      <c r="AE60" s="3">
        <v>7361.91</v>
      </c>
      <c r="AF60" s="3">
        <v>7361.91</v>
      </c>
      <c r="AG60" s="3">
        <v>7361.91</v>
      </c>
      <c r="AH60" s="3">
        <v>7361.91</v>
      </c>
      <c r="AI60" s="3">
        <v>7361.91</v>
      </c>
      <c r="AJ60" s="3">
        <v>7361.91</v>
      </c>
      <c r="AK60" s="3">
        <v>7361.91</v>
      </c>
      <c r="AL60" s="3">
        <v>7361.91</v>
      </c>
      <c r="AM60" s="3">
        <v>7361.91</v>
      </c>
      <c r="AN60" s="3">
        <v>7361.91</v>
      </c>
      <c r="AO60" s="3">
        <v>7361.91</v>
      </c>
      <c r="AP60" s="3">
        <v>7361.91</v>
      </c>
      <c r="AQ60" s="3">
        <v>7361.91</v>
      </c>
      <c r="AR60" s="3">
        <v>7361.91</v>
      </c>
      <c r="AS60" s="3">
        <v>7361.91</v>
      </c>
      <c r="AT60" s="3">
        <v>7361.91</v>
      </c>
      <c r="AU60" s="3">
        <v>7361.91</v>
      </c>
      <c r="AV60" s="3">
        <v>7361.91</v>
      </c>
      <c r="AW60" s="3">
        <v>7361.91</v>
      </c>
      <c r="AX60" s="2"/>
    </row>
    <row r="61" spans="1:50" x14ac:dyDescent="0.25">
      <c r="A61" t="s">
        <v>56</v>
      </c>
      <c r="B61" s="3">
        <v>5562.85</v>
      </c>
      <c r="C61" s="3">
        <v>5562.85</v>
      </c>
      <c r="D61" s="3">
        <v>5800.61</v>
      </c>
      <c r="E61" s="3">
        <v>5800.61</v>
      </c>
      <c r="F61" s="3">
        <v>6038.38</v>
      </c>
      <c r="G61" s="3">
        <v>6038.38</v>
      </c>
      <c r="H61" s="3">
        <v>6276.15</v>
      </c>
      <c r="I61" s="3">
        <v>6276.15</v>
      </c>
      <c r="J61" s="3">
        <v>6513.91</v>
      </c>
      <c r="K61" s="3">
        <v>6513.91</v>
      </c>
      <c r="L61" s="3">
        <v>6751.68</v>
      </c>
      <c r="M61" s="3">
        <v>6751.68</v>
      </c>
      <c r="N61" s="3">
        <v>6989.44</v>
      </c>
      <c r="O61" s="3">
        <v>6989.44</v>
      </c>
      <c r="P61" s="3">
        <v>7227.21</v>
      </c>
      <c r="Q61" s="3">
        <v>7227.21</v>
      </c>
      <c r="R61" s="3">
        <v>7464.97</v>
      </c>
      <c r="S61" s="3">
        <v>7464.97</v>
      </c>
      <c r="T61" s="3">
        <v>7702.74</v>
      </c>
      <c r="U61" s="3">
        <v>7702.74</v>
      </c>
      <c r="V61" s="3">
        <v>7940.5</v>
      </c>
      <c r="W61" s="3">
        <v>7940.5</v>
      </c>
      <c r="X61" s="3">
        <v>8178.27</v>
      </c>
      <c r="Y61" s="3">
        <v>8178.27</v>
      </c>
      <c r="Z61" s="3">
        <v>8416.0400000000009</v>
      </c>
      <c r="AA61" s="3">
        <v>8416.0400000000009</v>
      </c>
      <c r="AB61" s="3">
        <v>8653.7999999999993</v>
      </c>
      <c r="AC61" s="3">
        <v>8653.7999999999993</v>
      </c>
      <c r="AD61" s="3">
        <v>8891.57</v>
      </c>
      <c r="AE61" s="3">
        <v>8891.57</v>
      </c>
      <c r="AF61" s="3">
        <v>8891.57</v>
      </c>
      <c r="AG61" s="3">
        <v>8891.57</v>
      </c>
      <c r="AH61" s="3">
        <v>8891.57</v>
      </c>
      <c r="AI61" s="3">
        <v>8891.57</v>
      </c>
      <c r="AJ61" s="3">
        <v>8891.57</v>
      </c>
      <c r="AK61" s="3">
        <v>8891.57</v>
      </c>
      <c r="AL61" s="3">
        <v>8891.57</v>
      </c>
      <c r="AM61" s="3">
        <v>8891.57</v>
      </c>
      <c r="AN61" s="3">
        <v>8891.57</v>
      </c>
      <c r="AO61" s="3">
        <v>8891.57</v>
      </c>
      <c r="AP61" s="3">
        <v>8891.57</v>
      </c>
      <c r="AQ61" s="3">
        <v>8891.57</v>
      </c>
      <c r="AR61" s="3">
        <v>8891.57</v>
      </c>
      <c r="AS61" s="3">
        <v>8891.57</v>
      </c>
      <c r="AT61" s="3">
        <v>8891.57</v>
      </c>
      <c r="AU61" s="3">
        <v>8891.57</v>
      </c>
      <c r="AV61" s="3">
        <v>8891.57</v>
      </c>
      <c r="AW61" s="3">
        <v>8891.57</v>
      </c>
      <c r="AX61" s="2"/>
    </row>
    <row r="62" spans="1:50" x14ac:dyDescent="0.25">
      <c r="A62" t="s">
        <v>61</v>
      </c>
      <c r="B62" s="3">
        <v>5840.23</v>
      </c>
      <c r="C62" s="3">
        <v>5959.12</v>
      </c>
      <c r="D62" s="3">
        <v>5959.12</v>
      </c>
      <c r="E62" s="3">
        <v>6196.88</v>
      </c>
      <c r="F62" s="3">
        <v>6196.88</v>
      </c>
      <c r="G62" s="3">
        <v>6434.65</v>
      </c>
      <c r="H62" s="3">
        <v>6434.65</v>
      </c>
      <c r="I62" s="3">
        <v>6672.41</v>
      </c>
      <c r="J62" s="3">
        <v>6672.41</v>
      </c>
      <c r="K62" s="3">
        <v>6910.18</v>
      </c>
      <c r="L62" s="3">
        <v>6910.18</v>
      </c>
      <c r="M62" s="3">
        <v>7147.95</v>
      </c>
      <c r="N62" s="3">
        <v>7147.95</v>
      </c>
      <c r="O62" s="3">
        <v>7385.71</v>
      </c>
      <c r="P62" s="3">
        <v>7385.71</v>
      </c>
      <c r="Q62" s="3">
        <v>7623.48</v>
      </c>
      <c r="R62" s="3">
        <v>7623.48</v>
      </c>
      <c r="S62" s="3">
        <v>7861.25</v>
      </c>
      <c r="T62" s="3">
        <v>7861.25</v>
      </c>
      <c r="U62" s="3">
        <v>8099.01</v>
      </c>
      <c r="V62" s="3">
        <v>8099.01</v>
      </c>
      <c r="W62" s="3">
        <v>8099.01</v>
      </c>
      <c r="X62" s="3">
        <v>8099.01</v>
      </c>
      <c r="Y62" s="3">
        <v>8099.01</v>
      </c>
      <c r="Z62" s="3">
        <v>8099.01</v>
      </c>
      <c r="AA62" s="3">
        <v>8099.01</v>
      </c>
      <c r="AB62" s="3">
        <v>8099.01</v>
      </c>
      <c r="AC62" s="3">
        <v>8099.01</v>
      </c>
      <c r="AD62" s="3">
        <v>8099.01</v>
      </c>
      <c r="AE62" s="3">
        <v>8099.01</v>
      </c>
      <c r="AF62" s="3">
        <v>8099.01</v>
      </c>
      <c r="AG62" s="3">
        <v>8099.01</v>
      </c>
      <c r="AH62" s="3">
        <v>8099.01</v>
      </c>
      <c r="AI62" s="3">
        <v>8099.01</v>
      </c>
      <c r="AJ62" s="3">
        <v>8099.01</v>
      </c>
      <c r="AK62" s="3">
        <v>8099.01</v>
      </c>
      <c r="AL62" s="3">
        <v>8099.01</v>
      </c>
      <c r="AM62" s="3">
        <v>8099.01</v>
      </c>
      <c r="AN62" s="3">
        <v>8099.01</v>
      </c>
      <c r="AO62" s="3">
        <v>8099.01</v>
      </c>
      <c r="AP62" s="3">
        <v>8099.01</v>
      </c>
      <c r="AQ62" s="3">
        <v>8099.01</v>
      </c>
      <c r="AR62" s="3">
        <v>8099.01</v>
      </c>
      <c r="AS62" s="3">
        <v>8099.01</v>
      </c>
      <c r="AT62" s="3">
        <v>8099.01</v>
      </c>
      <c r="AU62" s="3">
        <v>8099.01</v>
      </c>
      <c r="AV62" s="3">
        <v>8099.01</v>
      </c>
      <c r="AW62" s="3">
        <v>8099.01</v>
      </c>
      <c r="AX62" s="2"/>
    </row>
    <row r="63" spans="1:50" x14ac:dyDescent="0.25">
      <c r="A63" t="s">
        <v>62</v>
      </c>
      <c r="B63" s="3">
        <v>5879.86</v>
      </c>
      <c r="C63" s="3">
        <v>5879.86</v>
      </c>
      <c r="D63" s="3">
        <v>6117.62</v>
      </c>
      <c r="E63" s="3">
        <v>6117.62</v>
      </c>
      <c r="F63" s="3">
        <v>6355.39</v>
      </c>
      <c r="G63" s="3">
        <v>6355.39</v>
      </c>
      <c r="H63" s="3">
        <v>6593.16</v>
      </c>
      <c r="I63" s="3">
        <v>6593.16</v>
      </c>
      <c r="J63" s="3">
        <v>6830.92</v>
      </c>
      <c r="K63" s="3">
        <v>6830.92</v>
      </c>
      <c r="L63" s="3">
        <v>7068.69</v>
      </c>
      <c r="M63" s="3">
        <v>7068.69</v>
      </c>
      <c r="N63" s="3">
        <v>7306.46</v>
      </c>
      <c r="O63" s="3">
        <v>7306.46</v>
      </c>
      <c r="P63" s="3">
        <v>7544.22</v>
      </c>
      <c r="Q63" s="3">
        <v>7544.22</v>
      </c>
      <c r="R63" s="3">
        <v>7781.99</v>
      </c>
      <c r="S63" s="3">
        <v>7781.99</v>
      </c>
      <c r="T63" s="3">
        <v>8019.75</v>
      </c>
      <c r="U63" s="3">
        <v>8019.75</v>
      </c>
      <c r="V63" s="3">
        <v>8257.52</v>
      </c>
      <c r="W63" s="3">
        <v>8257.52</v>
      </c>
      <c r="X63" s="3">
        <v>8495.2800000000007</v>
      </c>
      <c r="Y63" s="3">
        <v>8495.2800000000007</v>
      </c>
      <c r="Z63" s="3">
        <v>8733.0499999999993</v>
      </c>
      <c r="AA63" s="3">
        <v>8733.0499999999993</v>
      </c>
      <c r="AB63" s="3">
        <v>8966.15</v>
      </c>
      <c r="AC63" s="3">
        <v>8966.15</v>
      </c>
      <c r="AD63" s="3">
        <v>9203.91</v>
      </c>
      <c r="AE63" s="3">
        <v>9203.91</v>
      </c>
      <c r="AF63" s="3">
        <v>9441.68</v>
      </c>
      <c r="AG63" s="3">
        <v>9441.68</v>
      </c>
      <c r="AH63" s="3">
        <v>9441.68</v>
      </c>
      <c r="AI63" s="3">
        <v>9441.68</v>
      </c>
      <c r="AJ63" s="3">
        <v>9441.68</v>
      </c>
      <c r="AK63" s="3">
        <v>9441.68</v>
      </c>
      <c r="AL63" s="3">
        <v>9441.68</v>
      </c>
      <c r="AM63" s="3">
        <v>9441.68</v>
      </c>
      <c r="AN63" s="3">
        <v>9441.68</v>
      </c>
      <c r="AO63" s="3">
        <v>9441.68</v>
      </c>
      <c r="AP63" s="3">
        <v>9441.68</v>
      </c>
      <c r="AQ63" s="3">
        <v>9441.68</v>
      </c>
      <c r="AR63" s="3">
        <v>9441.68</v>
      </c>
      <c r="AS63" s="3">
        <v>9441.68</v>
      </c>
      <c r="AT63" s="3">
        <v>9441.68</v>
      </c>
      <c r="AU63" s="3">
        <v>9441.68</v>
      </c>
      <c r="AV63" s="3">
        <v>9441.68</v>
      </c>
      <c r="AW63" s="3">
        <v>9441.68</v>
      </c>
      <c r="AX63" s="2"/>
    </row>
    <row r="64" spans="1:50" x14ac:dyDescent="0.25">
      <c r="A64" t="s">
        <v>63</v>
      </c>
      <c r="B64" s="3">
        <v>6276.13</v>
      </c>
      <c r="C64" s="3">
        <v>6276.13</v>
      </c>
      <c r="D64" s="3">
        <v>6513.9</v>
      </c>
      <c r="E64" s="3">
        <v>6513.9</v>
      </c>
      <c r="F64" s="3">
        <v>6751.67</v>
      </c>
      <c r="G64" s="3">
        <v>6751.67</v>
      </c>
      <c r="H64" s="3">
        <v>6989.43</v>
      </c>
      <c r="I64" s="3">
        <v>6989.43</v>
      </c>
      <c r="J64" s="3">
        <v>7227.2</v>
      </c>
      <c r="K64" s="3">
        <v>7227.2</v>
      </c>
      <c r="L64" s="3">
        <v>7464.96</v>
      </c>
      <c r="M64" s="3">
        <v>7464.96</v>
      </c>
      <c r="N64" s="3">
        <v>7702.73</v>
      </c>
      <c r="O64" s="3">
        <v>7702.73</v>
      </c>
      <c r="P64" s="3">
        <v>7940.49</v>
      </c>
      <c r="Q64" s="3">
        <v>7940.49</v>
      </c>
      <c r="R64" s="3">
        <v>8178.26</v>
      </c>
      <c r="S64" s="3">
        <v>8178.26</v>
      </c>
      <c r="T64" s="3">
        <v>8416.0300000000007</v>
      </c>
      <c r="U64" s="3">
        <v>8416.0300000000007</v>
      </c>
      <c r="V64" s="3">
        <v>8653.7900000000009</v>
      </c>
      <c r="W64" s="3">
        <v>8653.7900000000009</v>
      </c>
      <c r="X64" s="3">
        <v>8891.56</v>
      </c>
      <c r="Y64" s="3">
        <v>8891.56</v>
      </c>
      <c r="Z64" s="3">
        <v>8891.56</v>
      </c>
      <c r="AA64" s="3">
        <v>8891.56</v>
      </c>
      <c r="AB64" s="3">
        <v>8891.56</v>
      </c>
      <c r="AC64" s="3">
        <v>8891.56</v>
      </c>
      <c r="AD64" s="3">
        <v>8891.56</v>
      </c>
      <c r="AE64" s="3">
        <v>8891.56</v>
      </c>
      <c r="AF64" s="3">
        <v>8891.56</v>
      </c>
      <c r="AG64" s="3">
        <v>8891.56</v>
      </c>
      <c r="AH64" s="3">
        <v>8891.56</v>
      </c>
      <c r="AI64" s="3">
        <v>8891.56</v>
      </c>
      <c r="AJ64" s="3">
        <v>8891.56</v>
      </c>
      <c r="AK64" s="3">
        <v>8891.56</v>
      </c>
      <c r="AL64" s="3">
        <v>8891.56</v>
      </c>
      <c r="AM64" s="3">
        <v>8891.56</v>
      </c>
      <c r="AN64" s="3">
        <v>8891.56</v>
      </c>
      <c r="AO64" s="3">
        <v>8891.56</v>
      </c>
      <c r="AP64" s="3">
        <v>8891.56</v>
      </c>
      <c r="AQ64" s="3">
        <v>8891.56</v>
      </c>
      <c r="AR64" s="3">
        <v>8891.56</v>
      </c>
      <c r="AS64" s="3">
        <v>8891.56</v>
      </c>
      <c r="AT64" s="3">
        <v>8891.56</v>
      </c>
      <c r="AU64" s="3">
        <v>8891.56</v>
      </c>
      <c r="AV64" s="3">
        <v>8891.56</v>
      </c>
      <c r="AW64" s="3">
        <v>8891.56</v>
      </c>
      <c r="AX64" s="2"/>
    </row>
    <row r="65" spans="1:50" x14ac:dyDescent="0.25">
      <c r="A65" t="s">
        <v>64</v>
      </c>
      <c r="B65" s="3">
        <v>6593.15</v>
      </c>
      <c r="C65" s="3">
        <v>6593.15</v>
      </c>
      <c r="D65" s="3">
        <v>6830.91</v>
      </c>
      <c r="E65" s="3">
        <v>6830.91</v>
      </c>
      <c r="F65" s="3">
        <v>7068.68</v>
      </c>
      <c r="G65" s="3">
        <v>7068.68</v>
      </c>
      <c r="H65" s="3">
        <v>7306.45</v>
      </c>
      <c r="I65" s="3">
        <v>7306.45</v>
      </c>
      <c r="J65" s="3">
        <v>7544.21</v>
      </c>
      <c r="K65" s="3">
        <v>7544.21</v>
      </c>
      <c r="L65" s="3">
        <v>7781.98</v>
      </c>
      <c r="M65" s="3">
        <v>7781.98</v>
      </c>
      <c r="N65" s="3">
        <v>8019.75</v>
      </c>
      <c r="O65" s="3">
        <v>8019.75</v>
      </c>
      <c r="P65" s="3">
        <v>8257.51</v>
      </c>
      <c r="Q65" s="3">
        <v>8257.51</v>
      </c>
      <c r="R65" s="3">
        <v>8495.2800000000007</v>
      </c>
      <c r="S65" s="3">
        <v>8495.2800000000007</v>
      </c>
      <c r="T65" s="3">
        <v>8733.0400000000009</v>
      </c>
      <c r="U65" s="3">
        <v>8733.0400000000009</v>
      </c>
      <c r="V65" s="3">
        <v>8970.81</v>
      </c>
      <c r="W65" s="3">
        <v>8970.81</v>
      </c>
      <c r="X65" s="3">
        <v>9208.57</v>
      </c>
      <c r="Y65" s="3">
        <v>9208.57</v>
      </c>
      <c r="Z65" s="3">
        <v>9208.57</v>
      </c>
      <c r="AA65" s="3">
        <v>9208.57</v>
      </c>
      <c r="AB65" s="3">
        <v>9208.57</v>
      </c>
      <c r="AC65" s="3">
        <v>9208.57</v>
      </c>
      <c r="AD65" s="3">
        <v>9208.57</v>
      </c>
      <c r="AE65" s="3">
        <v>9208.57</v>
      </c>
      <c r="AF65" s="3">
        <v>9208.57</v>
      </c>
      <c r="AG65" s="3">
        <v>9208.57</v>
      </c>
      <c r="AH65" s="3">
        <v>9208.57</v>
      </c>
      <c r="AI65" s="3">
        <v>9208.57</v>
      </c>
      <c r="AJ65" s="3">
        <v>9208.57</v>
      </c>
      <c r="AK65" s="3">
        <v>9208.57</v>
      </c>
      <c r="AL65" s="3">
        <v>9208.57</v>
      </c>
      <c r="AM65" s="3">
        <v>9208.57</v>
      </c>
      <c r="AN65" s="3">
        <v>9208.57</v>
      </c>
      <c r="AO65" s="3">
        <v>9208.57</v>
      </c>
      <c r="AP65" s="3">
        <v>9208.57</v>
      </c>
      <c r="AQ65" s="3">
        <v>9208.57</v>
      </c>
      <c r="AR65" s="3">
        <v>9208.57</v>
      </c>
      <c r="AS65" s="3">
        <v>9208.57</v>
      </c>
      <c r="AT65" s="3">
        <v>9208.57</v>
      </c>
      <c r="AU65" s="3">
        <v>9208.57</v>
      </c>
      <c r="AV65" s="3">
        <v>9208.57</v>
      </c>
      <c r="AW65" s="3">
        <v>9208.57</v>
      </c>
      <c r="AX65" s="2"/>
    </row>
    <row r="66" spans="1:50" x14ac:dyDescent="0.25">
      <c r="A66" t="s">
        <v>65</v>
      </c>
      <c r="B66" s="3">
        <v>3866.81</v>
      </c>
      <c r="C66" s="3">
        <v>4041.16</v>
      </c>
      <c r="D66" s="3">
        <v>4041.16</v>
      </c>
      <c r="E66" s="3">
        <v>4167.96</v>
      </c>
      <c r="F66" s="3">
        <v>4167.96</v>
      </c>
      <c r="G66" s="3">
        <v>4294.7700000000004</v>
      </c>
      <c r="H66" s="3">
        <v>4294.7700000000004</v>
      </c>
      <c r="I66" s="3">
        <v>4421.59</v>
      </c>
      <c r="J66" s="3">
        <v>4421.59</v>
      </c>
      <c r="K66" s="3">
        <v>4548.3999999999996</v>
      </c>
      <c r="L66" s="3">
        <v>4611.8</v>
      </c>
      <c r="M66" s="3">
        <v>4738.6000000000004</v>
      </c>
      <c r="N66" s="3">
        <v>4738.6000000000004</v>
      </c>
      <c r="O66" s="3">
        <v>4865.41</v>
      </c>
      <c r="P66" s="3">
        <v>4865.41</v>
      </c>
      <c r="Q66" s="3">
        <v>4992.22</v>
      </c>
      <c r="R66" s="3">
        <v>4992.22</v>
      </c>
      <c r="S66" s="3">
        <v>5119.0200000000004</v>
      </c>
      <c r="T66" s="3">
        <v>5119.0200000000004</v>
      </c>
      <c r="U66" s="3">
        <v>5245.83</v>
      </c>
      <c r="V66" s="3">
        <v>5245.83</v>
      </c>
      <c r="W66" s="3">
        <v>5372.64</v>
      </c>
      <c r="X66" s="3">
        <v>5372.64</v>
      </c>
      <c r="Y66" s="3">
        <v>5499.45</v>
      </c>
      <c r="Z66" s="3">
        <v>5499.45</v>
      </c>
      <c r="AA66" s="3">
        <v>5626.26</v>
      </c>
      <c r="AB66" s="3">
        <v>5626.26</v>
      </c>
      <c r="AC66" s="3">
        <v>5753.08</v>
      </c>
      <c r="AD66" s="3">
        <v>5753.08</v>
      </c>
      <c r="AE66" s="3">
        <v>5753.08</v>
      </c>
      <c r="AF66" s="3">
        <v>5753.08</v>
      </c>
      <c r="AG66" s="3">
        <v>5753.08</v>
      </c>
      <c r="AH66" s="3">
        <v>5753.08</v>
      </c>
      <c r="AI66" s="3">
        <v>5753.08</v>
      </c>
      <c r="AJ66" s="3">
        <v>5753.08</v>
      </c>
      <c r="AK66" s="3">
        <v>5753.08</v>
      </c>
      <c r="AL66" s="3">
        <v>5753.08</v>
      </c>
      <c r="AM66" s="3">
        <v>5753.08</v>
      </c>
      <c r="AN66" s="3">
        <v>5753.08</v>
      </c>
      <c r="AO66" s="3">
        <v>5753.08</v>
      </c>
      <c r="AP66" s="3">
        <v>5753.08</v>
      </c>
      <c r="AQ66" s="3">
        <v>5753.08</v>
      </c>
      <c r="AR66" s="3">
        <v>5753.08</v>
      </c>
      <c r="AS66" s="3">
        <v>5753.08</v>
      </c>
      <c r="AT66" s="3">
        <v>5753.08</v>
      </c>
      <c r="AU66" s="3">
        <v>5753.08</v>
      </c>
      <c r="AV66" s="3">
        <v>5753.08</v>
      </c>
      <c r="AW66" s="3">
        <v>5753.08</v>
      </c>
      <c r="AX66" s="2"/>
    </row>
    <row r="67" spans="1:50" x14ac:dyDescent="0.25">
      <c r="A67" t="s">
        <v>66</v>
      </c>
      <c r="B67">
        <v>3993.61</v>
      </c>
      <c r="C67">
        <v>4167.96</v>
      </c>
      <c r="D67">
        <v>4167.96</v>
      </c>
      <c r="E67">
        <v>4294.7700000000004</v>
      </c>
      <c r="F67">
        <v>4294.7700000000004</v>
      </c>
      <c r="G67">
        <v>4421.58</v>
      </c>
      <c r="H67">
        <v>4421.58</v>
      </c>
      <c r="I67">
        <v>4548.3900000000003</v>
      </c>
      <c r="J67">
        <v>4548.3900000000003</v>
      </c>
      <c r="K67">
        <v>4675.2</v>
      </c>
      <c r="L67">
        <v>4738.6000000000004</v>
      </c>
      <c r="M67">
        <v>4865.3999999999996</v>
      </c>
      <c r="N67">
        <v>4865.3999999999996</v>
      </c>
      <c r="O67">
        <v>4992.21</v>
      </c>
      <c r="P67">
        <v>4992.21</v>
      </c>
      <c r="Q67">
        <v>5119.0200000000004</v>
      </c>
      <c r="R67">
        <v>5119.0200000000004</v>
      </c>
      <c r="S67">
        <v>5245.83</v>
      </c>
      <c r="T67">
        <v>5245.83</v>
      </c>
      <c r="U67">
        <v>5372.64</v>
      </c>
      <c r="V67">
        <v>5372.64</v>
      </c>
      <c r="W67">
        <v>5499.45</v>
      </c>
      <c r="X67">
        <v>5499.45</v>
      </c>
      <c r="Y67">
        <v>5626.26</v>
      </c>
      <c r="Z67">
        <v>5626.26</v>
      </c>
      <c r="AA67">
        <v>5753.07</v>
      </c>
      <c r="AB67">
        <v>5753.07</v>
      </c>
      <c r="AC67">
        <v>5879.88</v>
      </c>
      <c r="AD67">
        <v>5879.88</v>
      </c>
      <c r="AE67">
        <v>5879.88</v>
      </c>
      <c r="AF67">
        <v>5879.88</v>
      </c>
      <c r="AG67">
        <v>5879.88</v>
      </c>
      <c r="AH67">
        <v>5879.88</v>
      </c>
      <c r="AI67">
        <v>5879.88</v>
      </c>
      <c r="AJ67">
        <v>5879.88</v>
      </c>
      <c r="AK67">
        <v>5879.88</v>
      </c>
      <c r="AL67">
        <v>5879.88</v>
      </c>
      <c r="AM67">
        <v>5879.88</v>
      </c>
      <c r="AN67">
        <v>5879.88</v>
      </c>
      <c r="AO67">
        <v>5879.88</v>
      </c>
      <c r="AP67">
        <v>5879.88</v>
      </c>
      <c r="AQ67">
        <v>5879.88</v>
      </c>
      <c r="AR67">
        <v>5879.88</v>
      </c>
      <c r="AS67">
        <v>5879.88</v>
      </c>
      <c r="AT67">
        <v>5879.88</v>
      </c>
      <c r="AU67">
        <v>5879.88</v>
      </c>
      <c r="AV67">
        <v>5879.88</v>
      </c>
      <c r="AW67">
        <v>5879.88</v>
      </c>
      <c r="AX67" s="2"/>
    </row>
    <row r="68" spans="1:50" x14ac:dyDescent="0.25">
      <c r="A68" t="s">
        <v>108</v>
      </c>
      <c r="B68" s="3">
        <f>'Ander barema'!B3</f>
        <v>0</v>
      </c>
      <c r="C68" s="3">
        <f>'Ander barema'!B4</f>
        <v>0</v>
      </c>
      <c r="D68" s="3">
        <f>'Ander barema'!B5</f>
        <v>0</v>
      </c>
      <c r="E68" s="3">
        <f>'Ander barema'!B6</f>
        <v>0</v>
      </c>
      <c r="F68" s="3">
        <f>'Ander barema'!B7</f>
        <v>0</v>
      </c>
      <c r="G68" s="3">
        <f>'Ander barema'!B8</f>
        <v>0</v>
      </c>
      <c r="H68" s="3">
        <f>'Ander barema'!B9</f>
        <v>0</v>
      </c>
      <c r="I68" s="3">
        <f>'Ander barema'!B10</f>
        <v>0</v>
      </c>
      <c r="J68" s="3">
        <f>'Ander barema'!B11</f>
        <v>0</v>
      </c>
      <c r="K68" s="3">
        <f>'Ander barema'!B12</f>
        <v>0</v>
      </c>
      <c r="L68" s="3">
        <f>'Ander barema'!B13</f>
        <v>0</v>
      </c>
      <c r="M68" s="3">
        <f>'Ander barema'!B14</f>
        <v>0</v>
      </c>
      <c r="N68" s="3">
        <f>'Ander barema'!B15</f>
        <v>0</v>
      </c>
      <c r="O68" s="3">
        <f>'Ander barema'!B16</f>
        <v>0</v>
      </c>
      <c r="P68" s="3">
        <f>'Ander barema'!B17</f>
        <v>0</v>
      </c>
      <c r="Q68" s="3">
        <f>'Ander barema'!B18</f>
        <v>0</v>
      </c>
      <c r="R68" s="3">
        <f>'Ander barema'!B19</f>
        <v>0</v>
      </c>
      <c r="S68" s="3">
        <f>'Ander barema'!B20</f>
        <v>0</v>
      </c>
      <c r="T68" s="3">
        <f>'Ander barema'!B21</f>
        <v>0</v>
      </c>
      <c r="U68" s="3">
        <f>'Ander barema'!B22</f>
        <v>0</v>
      </c>
      <c r="V68" s="3">
        <f>'Ander barema'!B23</f>
        <v>0</v>
      </c>
      <c r="W68" s="3">
        <f>'Ander barema'!B24</f>
        <v>0</v>
      </c>
      <c r="X68" s="3">
        <f>'Ander barema'!B25</f>
        <v>0</v>
      </c>
      <c r="Y68" s="3">
        <f>'Ander barema'!B26</f>
        <v>0</v>
      </c>
      <c r="Z68" s="3">
        <f>'Ander barema'!B27</f>
        <v>0</v>
      </c>
      <c r="AA68" s="3">
        <f>'Ander barema'!B28</f>
        <v>0</v>
      </c>
      <c r="AB68" s="3">
        <f>'Ander barema'!B29</f>
        <v>0</v>
      </c>
      <c r="AC68" s="3">
        <f>'Ander barema'!B30</f>
        <v>0</v>
      </c>
      <c r="AD68" s="3">
        <f>'Ander barema'!B31</f>
        <v>0</v>
      </c>
      <c r="AE68" s="3">
        <f>'Ander barema'!B32</f>
        <v>0</v>
      </c>
      <c r="AF68" s="3">
        <f>'Ander barema'!B33</f>
        <v>0</v>
      </c>
      <c r="AG68" s="3">
        <f>'Ander barema'!B34</f>
        <v>0</v>
      </c>
      <c r="AH68" s="3">
        <f>'Ander barema'!B35</f>
        <v>0</v>
      </c>
      <c r="AI68" s="3">
        <f>'Ander barema'!B36</f>
        <v>0</v>
      </c>
      <c r="AJ68" s="3">
        <f>'Ander barema'!B37</f>
        <v>0</v>
      </c>
      <c r="AK68" s="3">
        <f>'Ander barema'!B38</f>
        <v>0</v>
      </c>
      <c r="AL68" s="3">
        <f>'Ander barema'!B39</f>
        <v>0</v>
      </c>
      <c r="AM68" s="3">
        <f>'Ander barema'!B40</f>
        <v>0</v>
      </c>
      <c r="AN68" s="3">
        <f>'Ander barema'!B41</f>
        <v>0</v>
      </c>
      <c r="AO68" s="3">
        <f>'Ander barema'!B42</f>
        <v>0</v>
      </c>
      <c r="AP68" s="3">
        <f>'Ander barema'!B43</f>
        <v>0</v>
      </c>
      <c r="AQ68" s="3">
        <f>'Ander barema'!B44</f>
        <v>0</v>
      </c>
      <c r="AR68" s="3">
        <f>'Ander barema'!B45</f>
        <v>0</v>
      </c>
      <c r="AS68" s="3">
        <f>'Ander barema'!B46</f>
        <v>0</v>
      </c>
      <c r="AT68" s="3">
        <f>'Ander barema'!B47</f>
        <v>0</v>
      </c>
      <c r="AU68" s="3">
        <f>'Ander barema'!B48</f>
        <v>0</v>
      </c>
      <c r="AV68" s="3">
        <f>AU68</f>
        <v>0</v>
      </c>
      <c r="AW68" s="3">
        <f>AU68</f>
        <v>0</v>
      </c>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9">
    <tabColor theme="5" tint="0.79998168889431442"/>
  </sheetPr>
  <dimension ref="A1:AW143"/>
  <sheetViews>
    <sheetView workbookViewId="0">
      <pane ySplit="1" topLeftCell="A2" activePane="bottomLeft" state="frozen"/>
      <selection activeCell="D22" sqref="D22"/>
      <selection pane="bottomLeft" activeCell="B2" sqref="B2:AW67"/>
    </sheetView>
  </sheetViews>
  <sheetFormatPr defaultColWidth="11.44140625" defaultRowHeight="13.2" x14ac:dyDescent="0.25"/>
  <sheetData>
    <row r="1" spans="1:49" x14ac:dyDescent="0.25">
      <c r="A1" s="1"/>
      <c r="B1">
        <v>0</v>
      </c>
      <c r="C1">
        <v>1</v>
      </c>
      <c r="D1">
        <v>2</v>
      </c>
      <c r="E1">
        <v>3</v>
      </c>
      <c r="F1">
        <v>4</v>
      </c>
      <c r="G1">
        <v>5</v>
      </c>
      <c r="H1">
        <v>6</v>
      </c>
      <c r="I1">
        <v>7</v>
      </c>
      <c r="J1">
        <v>8</v>
      </c>
      <c r="K1">
        <v>9</v>
      </c>
      <c r="L1">
        <v>10</v>
      </c>
      <c r="M1">
        <v>11</v>
      </c>
      <c r="N1">
        <v>12</v>
      </c>
      <c r="O1">
        <v>13</v>
      </c>
      <c r="P1">
        <v>14</v>
      </c>
      <c r="Q1">
        <v>15</v>
      </c>
      <c r="R1">
        <v>16</v>
      </c>
      <c r="S1">
        <v>17</v>
      </c>
      <c r="T1">
        <v>18</v>
      </c>
      <c r="U1">
        <v>19</v>
      </c>
      <c r="V1">
        <v>20</v>
      </c>
      <c r="W1">
        <v>21</v>
      </c>
      <c r="X1">
        <v>22</v>
      </c>
      <c r="Y1">
        <v>23</v>
      </c>
      <c r="Z1">
        <v>24</v>
      </c>
      <c r="AA1">
        <v>25</v>
      </c>
      <c r="AB1">
        <v>26</v>
      </c>
      <c r="AC1">
        <v>27</v>
      </c>
      <c r="AD1">
        <v>28</v>
      </c>
      <c r="AE1">
        <v>29</v>
      </c>
      <c r="AF1">
        <v>30</v>
      </c>
      <c r="AG1">
        <v>31</v>
      </c>
      <c r="AH1">
        <v>32</v>
      </c>
      <c r="AI1">
        <v>33</v>
      </c>
      <c r="AJ1">
        <v>34</v>
      </c>
      <c r="AK1">
        <v>35</v>
      </c>
      <c r="AL1">
        <v>36</v>
      </c>
      <c r="AM1">
        <v>37</v>
      </c>
      <c r="AN1">
        <v>38</v>
      </c>
      <c r="AO1">
        <v>39</v>
      </c>
      <c r="AP1">
        <v>40</v>
      </c>
      <c r="AQ1">
        <v>41</v>
      </c>
      <c r="AR1">
        <v>42</v>
      </c>
      <c r="AS1">
        <v>43</v>
      </c>
      <c r="AT1">
        <v>44</v>
      </c>
      <c r="AU1">
        <v>45</v>
      </c>
      <c r="AV1">
        <v>46</v>
      </c>
      <c r="AW1">
        <v>47</v>
      </c>
    </row>
    <row r="2" spans="1:49" x14ac:dyDescent="0.25">
      <c r="A2" t="s">
        <v>1</v>
      </c>
      <c r="B2" s="3">
        <v>124.82</v>
      </c>
      <c r="C2" s="3">
        <v>124.82</v>
      </c>
      <c r="D2" s="3">
        <v>124.82</v>
      </c>
      <c r="E2" s="3">
        <v>124.82</v>
      </c>
      <c r="F2" s="3">
        <v>124.82</v>
      </c>
      <c r="G2" s="3">
        <v>124.82</v>
      </c>
      <c r="H2" s="3">
        <v>124.82</v>
      </c>
      <c r="I2" s="3">
        <v>124.82</v>
      </c>
      <c r="J2" s="3">
        <v>124.82</v>
      </c>
      <c r="K2" s="3">
        <v>124.82</v>
      </c>
      <c r="L2" s="3">
        <v>124.82</v>
      </c>
      <c r="M2" s="3">
        <v>124.82</v>
      </c>
      <c r="N2" s="3">
        <v>124.82</v>
      </c>
      <c r="O2" s="3">
        <v>124.82</v>
      </c>
      <c r="P2" s="3">
        <v>124.82</v>
      </c>
      <c r="Q2" s="3">
        <v>124.82</v>
      </c>
      <c r="R2" s="3">
        <v>124.82</v>
      </c>
      <c r="S2" s="3">
        <v>124.82</v>
      </c>
      <c r="T2" s="3">
        <v>124.82</v>
      </c>
      <c r="U2" s="3">
        <v>124.82</v>
      </c>
      <c r="V2" s="3">
        <v>124.82</v>
      </c>
      <c r="W2" s="3">
        <v>124.82</v>
      </c>
      <c r="X2" s="3">
        <v>124.82</v>
      </c>
      <c r="Y2" s="3">
        <v>124.82</v>
      </c>
      <c r="Z2" s="3">
        <v>124.82</v>
      </c>
      <c r="AA2" s="3">
        <v>124.82</v>
      </c>
      <c r="AB2" s="3">
        <v>124.82</v>
      </c>
      <c r="AC2" s="3">
        <v>124.82</v>
      </c>
      <c r="AD2" s="3">
        <v>124.82</v>
      </c>
      <c r="AE2" s="3">
        <v>124.82</v>
      </c>
      <c r="AF2" s="3">
        <v>124.82</v>
      </c>
      <c r="AG2" s="3">
        <v>124.82</v>
      </c>
      <c r="AH2" s="3">
        <v>124.82</v>
      </c>
      <c r="AI2" s="3">
        <v>124.82</v>
      </c>
      <c r="AJ2" s="3">
        <v>124.82</v>
      </c>
      <c r="AK2" s="3">
        <v>124.82</v>
      </c>
      <c r="AL2" s="3">
        <v>124.82</v>
      </c>
      <c r="AM2" s="3">
        <v>124.82</v>
      </c>
      <c r="AN2" s="3">
        <v>124.82</v>
      </c>
      <c r="AO2" s="3">
        <v>124.82</v>
      </c>
      <c r="AP2" s="3">
        <v>124.82</v>
      </c>
      <c r="AQ2" s="3">
        <v>124.82</v>
      </c>
      <c r="AR2" s="3">
        <v>124.82</v>
      </c>
      <c r="AS2" s="3">
        <v>124.82</v>
      </c>
      <c r="AT2" s="3">
        <v>124.82</v>
      </c>
      <c r="AU2" s="3">
        <v>124.82</v>
      </c>
      <c r="AV2" s="3">
        <v>124.82</v>
      </c>
      <c r="AW2" s="3">
        <v>124.82</v>
      </c>
    </row>
    <row r="3" spans="1:49" x14ac:dyDescent="0.25">
      <c r="A3" t="s">
        <v>2</v>
      </c>
      <c r="B3" s="3">
        <v>124.82</v>
      </c>
      <c r="C3" s="3">
        <v>124.82</v>
      </c>
      <c r="D3" s="3">
        <v>124.82</v>
      </c>
      <c r="E3" s="3">
        <v>124.82</v>
      </c>
      <c r="F3" s="3">
        <v>124.82</v>
      </c>
      <c r="G3" s="3">
        <v>124.82</v>
      </c>
      <c r="H3" s="3">
        <v>124.82</v>
      </c>
      <c r="I3" s="3">
        <v>124.82</v>
      </c>
      <c r="J3" s="3">
        <v>124.82</v>
      </c>
      <c r="K3" s="3">
        <v>124.82</v>
      </c>
      <c r="L3" s="3">
        <v>124.82</v>
      </c>
      <c r="M3" s="3">
        <v>124.82</v>
      </c>
      <c r="N3" s="3">
        <v>124.82</v>
      </c>
      <c r="O3" s="3">
        <v>124.82</v>
      </c>
      <c r="P3" s="3">
        <v>124.82</v>
      </c>
      <c r="Q3" s="3">
        <v>124.82</v>
      </c>
      <c r="R3" s="3">
        <v>100.23</v>
      </c>
      <c r="S3" s="3">
        <v>74.8</v>
      </c>
      <c r="T3" s="3">
        <v>62.41</v>
      </c>
      <c r="U3" s="3">
        <v>62.41</v>
      </c>
      <c r="V3" s="3">
        <v>62.41</v>
      </c>
      <c r="W3" s="3">
        <v>62.41</v>
      </c>
      <c r="X3" s="3">
        <v>62.41</v>
      </c>
      <c r="Y3" s="3">
        <v>62.41</v>
      </c>
      <c r="Z3" s="3">
        <v>62.41</v>
      </c>
      <c r="AA3" s="3">
        <v>62.41</v>
      </c>
      <c r="AB3" s="3">
        <v>62.41</v>
      </c>
      <c r="AC3" s="3">
        <v>62.41</v>
      </c>
      <c r="AD3" s="3">
        <v>62.41</v>
      </c>
      <c r="AE3" s="3">
        <v>62.41</v>
      </c>
      <c r="AF3" s="3">
        <v>62.41</v>
      </c>
      <c r="AG3" s="3">
        <v>62.41</v>
      </c>
      <c r="AH3" s="3">
        <v>62.41</v>
      </c>
      <c r="AI3" s="3">
        <v>62.41</v>
      </c>
      <c r="AJ3" s="3">
        <v>62.41</v>
      </c>
      <c r="AK3" s="3">
        <v>62.41</v>
      </c>
      <c r="AL3" s="3">
        <v>62.41</v>
      </c>
      <c r="AM3" s="3">
        <v>62.41</v>
      </c>
      <c r="AN3" s="3">
        <v>62.41</v>
      </c>
      <c r="AO3" s="3">
        <v>62.41</v>
      </c>
      <c r="AP3" s="3">
        <v>62.41</v>
      </c>
      <c r="AQ3" s="3">
        <v>62.41</v>
      </c>
      <c r="AR3" s="3">
        <v>62.41</v>
      </c>
      <c r="AS3" s="3">
        <v>62.41</v>
      </c>
      <c r="AT3" s="3">
        <v>62.41</v>
      </c>
      <c r="AU3" s="3">
        <v>62.41</v>
      </c>
      <c r="AV3" s="3">
        <v>62.41</v>
      </c>
      <c r="AW3" s="3">
        <v>62.41</v>
      </c>
    </row>
    <row r="4" spans="1:49" x14ac:dyDescent="0.25">
      <c r="A4" t="s">
        <v>3</v>
      </c>
      <c r="B4" s="3">
        <v>124.82</v>
      </c>
      <c r="C4" s="3">
        <v>124.82</v>
      </c>
      <c r="D4" s="3">
        <v>124.82</v>
      </c>
      <c r="E4" s="3">
        <v>124.82</v>
      </c>
      <c r="F4" s="3">
        <v>124.82</v>
      </c>
      <c r="G4" s="3">
        <v>124.82</v>
      </c>
      <c r="H4" s="3">
        <v>124.82</v>
      </c>
      <c r="I4" s="3">
        <v>124.82</v>
      </c>
      <c r="J4" s="3">
        <v>124.82</v>
      </c>
      <c r="K4" s="3">
        <v>124.82</v>
      </c>
      <c r="L4" s="3">
        <v>124.82</v>
      </c>
      <c r="M4" s="3">
        <v>124.82</v>
      </c>
      <c r="N4" s="3">
        <v>124.82</v>
      </c>
      <c r="O4" s="3">
        <v>112.59</v>
      </c>
      <c r="P4" s="3">
        <v>86.6</v>
      </c>
      <c r="Q4" s="3">
        <v>62.41</v>
      </c>
      <c r="R4" s="3">
        <v>62.41</v>
      </c>
      <c r="S4" s="3">
        <v>62.41</v>
      </c>
      <c r="T4" s="3">
        <v>62.41</v>
      </c>
      <c r="U4" s="3">
        <v>62.41</v>
      </c>
      <c r="V4" s="3">
        <v>62.41</v>
      </c>
      <c r="W4" s="3">
        <v>62.41</v>
      </c>
      <c r="X4" s="3">
        <v>62.41</v>
      </c>
      <c r="Y4" s="3">
        <v>62.41</v>
      </c>
      <c r="Z4" s="3">
        <v>62.41</v>
      </c>
      <c r="AA4" s="3">
        <v>62.41</v>
      </c>
      <c r="AB4" s="3">
        <v>62.41</v>
      </c>
      <c r="AC4" s="3">
        <v>45.62</v>
      </c>
      <c r="AD4" s="3">
        <v>19.62</v>
      </c>
      <c r="AE4" s="3">
        <v>0</v>
      </c>
      <c r="AF4" s="3">
        <v>0</v>
      </c>
      <c r="AG4" s="3">
        <v>0</v>
      </c>
      <c r="AH4" s="3">
        <v>0</v>
      </c>
      <c r="AI4" s="3">
        <v>0</v>
      </c>
      <c r="AJ4" s="3">
        <v>0</v>
      </c>
      <c r="AK4" s="3">
        <v>0</v>
      </c>
      <c r="AL4" s="3">
        <v>0</v>
      </c>
      <c r="AM4" s="3">
        <v>0</v>
      </c>
      <c r="AN4" s="3">
        <v>0</v>
      </c>
      <c r="AO4" s="3">
        <v>0</v>
      </c>
      <c r="AP4" s="3">
        <v>0</v>
      </c>
      <c r="AQ4" s="3">
        <v>0</v>
      </c>
      <c r="AR4" s="3">
        <v>0</v>
      </c>
      <c r="AS4" s="3">
        <v>0</v>
      </c>
      <c r="AT4" s="3">
        <v>0</v>
      </c>
      <c r="AU4" s="3">
        <v>0</v>
      </c>
      <c r="AV4" s="3">
        <v>0</v>
      </c>
      <c r="AW4" s="3">
        <v>0</v>
      </c>
    </row>
    <row r="5" spans="1:49" x14ac:dyDescent="0.25">
      <c r="A5" t="s">
        <v>4</v>
      </c>
      <c r="B5" s="3">
        <v>124.82</v>
      </c>
      <c r="C5" s="3">
        <v>124.82</v>
      </c>
      <c r="D5" s="3">
        <v>124.82</v>
      </c>
      <c r="E5" s="3">
        <v>124.82</v>
      </c>
      <c r="F5" s="3">
        <v>124.82</v>
      </c>
      <c r="G5" s="3">
        <v>124.82</v>
      </c>
      <c r="H5" s="3">
        <v>124.82</v>
      </c>
      <c r="I5" s="3">
        <v>124.82</v>
      </c>
      <c r="J5" s="3">
        <v>124.82</v>
      </c>
      <c r="K5" s="3">
        <v>124.82</v>
      </c>
      <c r="L5" s="3">
        <v>124.82</v>
      </c>
      <c r="M5" s="3">
        <v>124.82</v>
      </c>
      <c r="N5" s="3">
        <v>124.82</v>
      </c>
      <c r="O5" s="3">
        <v>124.82</v>
      </c>
      <c r="P5" s="3">
        <v>124.82</v>
      </c>
      <c r="Q5" s="3">
        <v>124.82</v>
      </c>
      <c r="R5" s="3">
        <v>124.82</v>
      </c>
      <c r="S5" s="3">
        <v>124.82</v>
      </c>
      <c r="T5" s="3">
        <v>124.82</v>
      </c>
      <c r="U5" s="3">
        <v>124.82</v>
      </c>
      <c r="V5" s="3">
        <v>124.82</v>
      </c>
      <c r="W5" s="3">
        <v>124.82</v>
      </c>
      <c r="X5" s="3">
        <v>124.82</v>
      </c>
      <c r="Y5" s="3">
        <v>123.35</v>
      </c>
      <c r="Z5" s="3">
        <v>112.05</v>
      </c>
      <c r="AA5" s="3">
        <v>100.74</v>
      </c>
      <c r="AB5" s="3">
        <v>89.43</v>
      </c>
      <c r="AC5" s="3">
        <v>78.13</v>
      </c>
      <c r="AD5" s="3">
        <v>78.13</v>
      </c>
      <c r="AE5" s="3">
        <v>78.13</v>
      </c>
      <c r="AF5" s="3">
        <v>78.13</v>
      </c>
      <c r="AG5" s="3">
        <v>78.13</v>
      </c>
      <c r="AH5" s="3">
        <v>78.13</v>
      </c>
      <c r="AI5" s="3">
        <v>78.13</v>
      </c>
      <c r="AJ5" s="3">
        <v>78.13</v>
      </c>
      <c r="AK5" s="3">
        <v>78.13</v>
      </c>
      <c r="AL5" s="3">
        <v>78.13</v>
      </c>
      <c r="AM5" s="3">
        <v>78.13</v>
      </c>
      <c r="AN5" s="3">
        <v>78.13</v>
      </c>
      <c r="AO5" s="3">
        <v>78.13</v>
      </c>
      <c r="AP5" s="3">
        <v>78.13</v>
      </c>
      <c r="AQ5" s="3">
        <v>78.13</v>
      </c>
      <c r="AR5" s="3">
        <v>78.13</v>
      </c>
      <c r="AS5" s="3">
        <v>78.13</v>
      </c>
      <c r="AT5" s="3">
        <v>78.13</v>
      </c>
      <c r="AU5" s="3">
        <v>78.13</v>
      </c>
      <c r="AV5" s="3">
        <v>78.13</v>
      </c>
      <c r="AW5" s="3">
        <v>78.13</v>
      </c>
    </row>
    <row r="6" spans="1:49" x14ac:dyDescent="0.25">
      <c r="A6" s="36" t="s">
        <v>5</v>
      </c>
      <c r="B6" s="3">
        <v>124.82</v>
      </c>
      <c r="C6" s="3">
        <v>124.82</v>
      </c>
      <c r="D6" s="3">
        <v>124.82</v>
      </c>
      <c r="E6" s="3">
        <v>124.82</v>
      </c>
      <c r="F6" s="3">
        <v>124.82</v>
      </c>
      <c r="G6" s="3">
        <v>124.82</v>
      </c>
      <c r="H6" s="3">
        <v>124.82</v>
      </c>
      <c r="I6" s="3">
        <v>124.82</v>
      </c>
      <c r="J6" s="3">
        <v>124.82</v>
      </c>
      <c r="K6" s="3">
        <v>124.82</v>
      </c>
      <c r="L6" s="3">
        <v>124.82</v>
      </c>
      <c r="M6" s="3">
        <v>124.82</v>
      </c>
      <c r="N6" s="3">
        <v>124.82</v>
      </c>
      <c r="O6" s="3">
        <v>124.82</v>
      </c>
      <c r="P6" s="3">
        <v>124.82</v>
      </c>
      <c r="Q6" s="3">
        <v>124.82</v>
      </c>
      <c r="R6" s="3">
        <v>119.33</v>
      </c>
      <c r="S6" s="3">
        <v>106.89</v>
      </c>
      <c r="T6" s="3">
        <v>94.46</v>
      </c>
      <c r="U6" s="3">
        <v>82.03</v>
      </c>
      <c r="V6" s="3">
        <v>69.599999999999994</v>
      </c>
      <c r="W6" s="3">
        <v>62.41</v>
      </c>
      <c r="X6" s="3">
        <v>62.41</v>
      </c>
      <c r="Y6" s="3">
        <v>62.41</v>
      </c>
      <c r="Z6" s="3">
        <v>62.41</v>
      </c>
      <c r="AA6" s="3">
        <v>62.41</v>
      </c>
      <c r="AB6" s="3">
        <v>62.41</v>
      </c>
      <c r="AC6" s="3">
        <v>62.41</v>
      </c>
      <c r="AD6" s="3">
        <v>62.41</v>
      </c>
      <c r="AE6" s="3">
        <v>62.41</v>
      </c>
      <c r="AF6" s="3">
        <v>62.41</v>
      </c>
      <c r="AG6" s="3">
        <v>62.41</v>
      </c>
      <c r="AH6" s="3">
        <v>62.41</v>
      </c>
      <c r="AI6" s="3">
        <v>62.41</v>
      </c>
      <c r="AJ6" s="3">
        <v>62.41</v>
      </c>
      <c r="AK6" s="3">
        <v>62.41</v>
      </c>
      <c r="AL6" s="3">
        <v>62.41</v>
      </c>
      <c r="AM6" s="3">
        <v>62.41</v>
      </c>
      <c r="AN6" s="3">
        <v>62.41</v>
      </c>
      <c r="AO6" s="3">
        <v>62.41</v>
      </c>
      <c r="AP6" s="3">
        <v>62.41</v>
      </c>
      <c r="AQ6" s="3">
        <v>62.41</v>
      </c>
      <c r="AR6" s="3">
        <v>62.41</v>
      </c>
      <c r="AS6" s="3">
        <v>62.41</v>
      </c>
      <c r="AT6" s="3">
        <v>62.41</v>
      </c>
      <c r="AU6" s="3">
        <v>62.41</v>
      </c>
      <c r="AV6" s="3">
        <v>62.41</v>
      </c>
      <c r="AW6" s="3">
        <v>62.41</v>
      </c>
    </row>
    <row r="7" spans="1:49" x14ac:dyDescent="0.25">
      <c r="A7" t="s">
        <v>6</v>
      </c>
      <c r="B7" s="3">
        <v>124.82</v>
      </c>
      <c r="C7" s="3">
        <v>124.82</v>
      </c>
      <c r="D7" s="3">
        <v>124.82</v>
      </c>
      <c r="E7" s="3">
        <v>124.82</v>
      </c>
      <c r="F7" s="3">
        <v>124.82</v>
      </c>
      <c r="G7" s="3">
        <v>124.82</v>
      </c>
      <c r="H7" s="3">
        <v>124.82</v>
      </c>
      <c r="I7" s="3">
        <v>124.82</v>
      </c>
      <c r="J7" s="3">
        <v>124.82</v>
      </c>
      <c r="K7" s="3">
        <v>124.82</v>
      </c>
      <c r="L7" s="3">
        <v>124.82</v>
      </c>
      <c r="M7" s="3">
        <v>99.89</v>
      </c>
      <c r="N7" s="3">
        <v>73.89</v>
      </c>
      <c r="O7" s="3">
        <v>62.41</v>
      </c>
      <c r="P7" s="3">
        <v>62.41</v>
      </c>
      <c r="Q7" s="3">
        <v>62.41</v>
      </c>
      <c r="R7" s="3">
        <v>62.41</v>
      </c>
      <c r="S7" s="3">
        <v>62.41</v>
      </c>
      <c r="T7" s="3">
        <v>62.41</v>
      </c>
      <c r="U7" s="3">
        <v>62.41</v>
      </c>
      <c r="V7" s="3">
        <v>62.41</v>
      </c>
      <c r="W7" s="3">
        <v>62.41</v>
      </c>
      <c r="X7" s="3">
        <v>62.41</v>
      </c>
      <c r="Y7" s="3">
        <v>62.41</v>
      </c>
      <c r="Z7" s="3">
        <v>58.92</v>
      </c>
      <c r="AA7" s="3">
        <v>32.92</v>
      </c>
      <c r="AB7" s="3">
        <v>6.92</v>
      </c>
      <c r="AC7" s="3">
        <v>0</v>
      </c>
      <c r="AD7" s="3">
        <v>0</v>
      </c>
      <c r="AE7" s="3">
        <v>0</v>
      </c>
      <c r="AF7" s="3">
        <v>0</v>
      </c>
      <c r="AG7" s="3">
        <v>0</v>
      </c>
      <c r="AH7" s="3">
        <v>0</v>
      </c>
      <c r="AI7" s="3">
        <v>0</v>
      </c>
      <c r="AJ7" s="3">
        <v>0</v>
      </c>
      <c r="AK7" s="3">
        <v>0</v>
      </c>
      <c r="AL7" s="3">
        <v>0</v>
      </c>
      <c r="AM7" s="3">
        <v>0</v>
      </c>
      <c r="AN7" s="3">
        <v>0</v>
      </c>
      <c r="AO7" s="3">
        <v>0</v>
      </c>
      <c r="AP7" s="3">
        <v>0</v>
      </c>
      <c r="AQ7" s="3">
        <v>0</v>
      </c>
      <c r="AR7" s="3">
        <v>0</v>
      </c>
      <c r="AS7" s="3">
        <v>0</v>
      </c>
      <c r="AT7" s="3">
        <v>0</v>
      </c>
      <c r="AU7" s="3">
        <v>0</v>
      </c>
      <c r="AV7" s="3">
        <v>0</v>
      </c>
      <c r="AW7" s="3">
        <v>0</v>
      </c>
    </row>
    <row r="8" spans="1:49" x14ac:dyDescent="0.25">
      <c r="A8" t="s">
        <v>10</v>
      </c>
      <c r="B8" s="3">
        <v>124.82</v>
      </c>
      <c r="C8" s="3">
        <v>124.82</v>
      </c>
      <c r="D8" s="3">
        <v>124.82</v>
      </c>
      <c r="E8" s="3">
        <v>124.82</v>
      </c>
      <c r="F8" s="3">
        <v>124.82</v>
      </c>
      <c r="G8" s="3">
        <v>124.82</v>
      </c>
      <c r="H8" s="3">
        <v>124.82</v>
      </c>
      <c r="I8" s="3">
        <v>124.82</v>
      </c>
      <c r="J8" s="3">
        <v>118.89</v>
      </c>
      <c r="K8" s="3">
        <v>96.28</v>
      </c>
      <c r="L8" s="3">
        <v>62.41</v>
      </c>
      <c r="M8" s="3">
        <v>62.41</v>
      </c>
      <c r="N8" s="3">
        <v>62.41</v>
      </c>
      <c r="O8" s="3">
        <v>62.41</v>
      </c>
      <c r="P8" s="3">
        <v>62.41</v>
      </c>
      <c r="Q8" s="3">
        <v>62.41</v>
      </c>
      <c r="R8" s="3">
        <v>62.41</v>
      </c>
      <c r="S8" s="3">
        <v>62.41</v>
      </c>
      <c r="T8" s="3">
        <v>62.41</v>
      </c>
      <c r="U8" s="3">
        <v>61.35</v>
      </c>
      <c r="V8" s="3">
        <v>34.229999999999997</v>
      </c>
      <c r="W8" s="3">
        <v>7.1</v>
      </c>
      <c r="X8" s="3">
        <v>0</v>
      </c>
      <c r="Y8" s="3">
        <v>0</v>
      </c>
      <c r="Z8" s="3">
        <v>0</v>
      </c>
      <c r="AA8" s="3">
        <v>0</v>
      </c>
      <c r="AB8" s="3">
        <v>0</v>
      </c>
      <c r="AC8" s="3">
        <v>0</v>
      </c>
      <c r="AD8" s="3">
        <v>0</v>
      </c>
      <c r="AE8" s="3">
        <v>0</v>
      </c>
      <c r="AF8" s="3">
        <v>0</v>
      </c>
      <c r="AG8" s="3">
        <v>0</v>
      </c>
      <c r="AH8" s="3">
        <v>0</v>
      </c>
      <c r="AI8" s="3">
        <v>0</v>
      </c>
      <c r="AJ8" s="3">
        <v>0</v>
      </c>
      <c r="AK8" s="3">
        <v>0</v>
      </c>
      <c r="AL8" s="3">
        <v>0</v>
      </c>
      <c r="AM8" s="3">
        <v>0</v>
      </c>
      <c r="AN8" s="3">
        <v>0</v>
      </c>
      <c r="AO8" s="3">
        <v>0</v>
      </c>
      <c r="AP8" s="3">
        <v>0</v>
      </c>
      <c r="AQ8" s="3">
        <v>0</v>
      </c>
      <c r="AR8" s="3">
        <v>0</v>
      </c>
      <c r="AS8" s="3">
        <v>0</v>
      </c>
      <c r="AT8" s="3">
        <v>0</v>
      </c>
      <c r="AU8" s="3">
        <v>0</v>
      </c>
      <c r="AV8" s="3">
        <v>0</v>
      </c>
      <c r="AW8" s="3">
        <v>0</v>
      </c>
    </row>
    <row r="9" spans="1:49" x14ac:dyDescent="0.25">
      <c r="A9" t="s">
        <v>7</v>
      </c>
      <c r="B9" s="3">
        <v>124.82</v>
      </c>
      <c r="C9" s="3">
        <v>124.82</v>
      </c>
      <c r="D9" s="3">
        <v>124.82</v>
      </c>
      <c r="E9" s="3">
        <v>124.82</v>
      </c>
      <c r="F9" s="3">
        <v>124.82</v>
      </c>
      <c r="G9" s="3">
        <v>124.82</v>
      </c>
      <c r="H9" s="3">
        <v>124.82</v>
      </c>
      <c r="I9" s="3">
        <v>124.82</v>
      </c>
      <c r="J9" s="3">
        <v>124.82</v>
      </c>
      <c r="K9" s="3">
        <v>124.82</v>
      </c>
      <c r="L9" s="3">
        <v>98.3</v>
      </c>
      <c r="M9" s="3">
        <v>71.180000000000007</v>
      </c>
      <c r="N9" s="3">
        <v>62.41</v>
      </c>
      <c r="O9" s="3">
        <v>62.41</v>
      </c>
      <c r="P9" s="3">
        <v>62.41</v>
      </c>
      <c r="Q9" s="3">
        <v>62.41</v>
      </c>
      <c r="R9" s="3">
        <v>62.41</v>
      </c>
      <c r="S9" s="3">
        <v>62.41</v>
      </c>
      <c r="T9" s="3">
        <v>62.41</v>
      </c>
      <c r="U9" s="3">
        <v>62.41</v>
      </c>
      <c r="V9" s="3">
        <v>62.41</v>
      </c>
      <c r="W9" s="3">
        <v>62.41</v>
      </c>
      <c r="X9" s="3">
        <v>62.41</v>
      </c>
      <c r="Y9" s="3">
        <v>42.72</v>
      </c>
      <c r="Z9" s="3">
        <v>15.6</v>
      </c>
      <c r="AA9" s="3">
        <v>0</v>
      </c>
      <c r="AB9" s="3">
        <v>0</v>
      </c>
      <c r="AC9" s="3">
        <v>0</v>
      </c>
      <c r="AD9" s="3">
        <v>0</v>
      </c>
      <c r="AE9" s="3">
        <v>0</v>
      </c>
      <c r="AF9" s="3">
        <v>0</v>
      </c>
      <c r="AG9" s="3">
        <v>0</v>
      </c>
      <c r="AH9" s="3">
        <v>0</v>
      </c>
      <c r="AI9" s="3">
        <v>0</v>
      </c>
      <c r="AJ9" s="3">
        <v>0</v>
      </c>
      <c r="AK9" s="3">
        <v>0</v>
      </c>
      <c r="AL9" s="3">
        <v>0</v>
      </c>
      <c r="AM9" s="3">
        <v>0</v>
      </c>
      <c r="AN9" s="3">
        <v>0</v>
      </c>
      <c r="AO9" s="3">
        <v>0</v>
      </c>
      <c r="AP9" s="3">
        <v>0</v>
      </c>
      <c r="AQ9" s="3">
        <v>0</v>
      </c>
      <c r="AR9" s="3">
        <v>0</v>
      </c>
      <c r="AS9" s="3">
        <v>0</v>
      </c>
      <c r="AT9" s="3">
        <v>0</v>
      </c>
      <c r="AU9" s="3">
        <v>0</v>
      </c>
      <c r="AV9" s="3">
        <v>0</v>
      </c>
      <c r="AW9" s="3">
        <v>0</v>
      </c>
    </row>
    <row r="10" spans="1:49" x14ac:dyDescent="0.25">
      <c r="A10" t="s">
        <v>8</v>
      </c>
      <c r="B10" s="3">
        <v>124.82</v>
      </c>
      <c r="C10" s="3">
        <v>124.82</v>
      </c>
      <c r="D10" s="3">
        <v>124.82</v>
      </c>
      <c r="E10" s="3">
        <v>124.82</v>
      </c>
      <c r="F10" s="3">
        <v>124.82</v>
      </c>
      <c r="G10" s="3">
        <v>124.82</v>
      </c>
      <c r="H10" s="3">
        <v>124.82</v>
      </c>
      <c r="I10" s="3">
        <v>124.82</v>
      </c>
      <c r="J10" s="3">
        <v>124.82</v>
      </c>
      <c r="K10" s="3">
        <v>124.82</v>
      </c>
      <c r="L10" s="3">
        <v>73.14</v>
      </c>
      <c r="M10" s="3">
        <v>62.41</v>
      </c>
      <c r="N10" s="3">
        <v>62.41</v>
      </c>
      <c r="O10" s="3">
        <v>62.41</v>
      </c>
      <c r="P10" s="3">
        <v>62.41</v>
      </c>
      <c r="Q10" s="3">
        <v>62.41</v>
      </c>
      <c r="R10" s="3">
        <v>62.41</v>
      </c>
      <c r="S10" s="3">
        <v>62.41</v>
      </c>
      <c r="T10" s="3">
        <v>62.41</v>
      </c>
      <c r="U10" s="3">
        <v>62.41</v>
      </c>
      <c r="V10" s="3">
        <v>62.41</v>
      </c>
      <c r="W10" s="3">
        <v>62.41</v>
      </c>
      <c r="X10" s="3">
        <v>44.68</v>
      </c>
      <c r="Y10" s="3">
        <v>17.55</v>
      </c>
      <c r="Z10" s="3">
        <v>0</v>
      </c>
      <c r="AA10" s="3">
        <v>0</v>
      </c>
      <c r="AB10" s="3">
        <v>0</v>
      </c>
      <c r="AC10" s="3">
        <v>0</v>
      </c>
      <c r="AD10" s="3">
        <v>0</v>
      </c>
      <c r="AE10" s="3">
        <v>0</v>
      </c>
      <c r="AF10" s="3">
        <v>0</v>
      </c>
      <c r="AG10" s="3">
        <v>0</v>
      </c>
      <c r="AH10" s="3">
        <v>0</v>
      </c>
      <c r="AI10" s="3">
        <v>0</v>
      </c>
      <c r="AJ10" s="3">
        <v>0</v>
      </c>
      <c r="AK10" s="3">
        <v>0</v>
      </c>
      <c r="AL10" s="3">
        <v>0</v>
      </c>
      <c r="AM10" s="3">
        <v>0</v>
      </c>
      <c r="AN10" s="3">
        <v>0</v>
      </c>
      <c r="AO10" s="3">
        <v>0</v>
      </c>
      <c r="AP10" s="3">
        <v>0</v>
      </c>
      <c r="AQ10" s="3">
        <v>0</v>
      </c>
      <c r="AR10" s="3">
        <v>0</v>
      </c>
      <c r="AS10" s="3">
        <v>0</v>
      </c>
      <c r="AT10" s="3">
        <v>0</v>
      </c>
      <c r="AU10" s="3">
        <v>0</v>
      </c>
      <c r="AV10" s="3">
        <v>0</v>
      </c>
      <c r="AW10" s="3">
        <v>0</v>
      </c>
    </row>
    <row r="11" spans="1:49" x14ac:dyDescent="0.25">
      <c r="A11" s="36" t="s">
        <v>9</v>
      </c>
      <c r="B11" s="3">
        <v>124.82</v>
      </c>
      <c r="C11" s="3">
        <v>124.82</v>
      </c>
      <c r="D11" s="3">
        <v>124.82</v>
      </c>
      <c r="E11" s="3">
        <v>124.82</v>
      </c>
      <c r="F11" s="3">
        <v>124.82</v>
      </c>
      <c r="G11" s="3">
        <v>124.82</v>
      </c>
      <c r="H11" s="3">
        <v>124.82</v>
      </c>
      <c r="I11" s="3">
        <v>124.82</v>
      </c>
      <c r="J11" s="3">
        <v>118.9</v>
      </c>
      <c r="K11" s="3">
        <v>96.29</v>
      </c>
      <c r="L11" s="3">
        <v>62.41</v>
      </c>
      <c r="M11" s="3">
        <v>62.41</v>
      </c>
      <c r="N11" s="3">
        <v>62.41</v>
      </c>
      <c r="O11" s="3">
        <v>62.41</v>
      </c>
      <c r="P11" s="3">
        <v>62.41</v>
      </c>
      <c r="Q11" s="3">
        <v>62.41</v>
      </c>
      <c r="R11" s="3">
        <v>62.41</v>
      </c>
      <c r="S11" s="3">
        <v>62.41</v>
      </c>
      <c r="T11" s="3">
        <v>62.41</v>
      </c>
      <c r="U11" s="3">
        <v>61.36</v>
      </c>
      <c r="V11" s="3">
        <v>34.229999999999997</v>
      </c>
      <c r="W11" s="3">
        <v>7.11</v>
      </c>
      <c r="X11" s="3">
        <v>0</v>
      </c>
      <c r="Y11" s="3">
        <v>0</v>
      </c>
      <c r="Z11" s="3">
        <v>0</v>
      </c>
      <c r="AA11" s="3">
        <v>0</v>
      </c>
      <c r="AB11" s="3">
        <v>0</v>
      </c>
      <c r="AC11" s="3">
        <v>0</v>
      </c>
      <c r="AD11" s="3">
        <v>0</v>
      </c>
      <c r="AE11" s="3">
        <v>0</v>
      </c>
      <c r="AF11" s="3">
        <v>0</v>
      </c>
      <c r="AG11" s="3">
        <v>0</v>
      </c>
      <c r="AH11" s="3">
        <v>0</v>
      </c>
      <c r="AI11" s="3">
        <v>0</v>
      </c>
      <c r="AJ11" s="3">
        <v>0</v>
      </c>
      <c r="AK11" s="3">
        <v>0</v>
      </c>
      <c r="AL11" s="3">
        <v>0</v>
      </c>
      <c r="AM11" s="3">
        <v>0</v>
      </c>
      <c r="AN11" s="3">
        <v>0</v>
      </c>
      <c r="AO11" s="3">
        <v>0</v>
      </c>
      <c r="AP11" s="3">
        <v>0</v>
      </c>
      <c r="AQ11" s="3">
        <v>0</v>
      </c>
      <c r="AR11" s="3">
        <v>0</v>
      </c>
      <c r="AS11" s="3">
        <v>0</v>
      </c>
      <c r="AT11" s="3">
        <v>0</v>
      </c>
      <c r="AU11" s="3">
        <v>0</v>
      </c>
      <c r="AV11" s="3">
        <v>0</v>
      </c>
      <c r="AW11" s="3">
        <v>0</v>
      </c>
    </row>
    <row r="12" spans="1:49" x14ac:dyDescent="0.25">
      <c r="A12" t="s">
        <v>11</v>
      </c>
      <c r="B12" s="3">
        <v>124.82</v>
      </c>
      <c r="C12" s="3">
        <v>124.82</v>
      </c>
      <c r="D12" s="3">
        <v>124.82</v>
      </c>
      <c r="E12" s="3">
        <v>124.82</v>
      </c>
      <c r="F12" s="3">
        <v>124.82</v>
      </c>
      <c r="G12" s="3">
        <v>124.82</v>
      </c>
      <c r="H12" s="3">
        <v>79.22</v>
      </c>
      <c r="I12" s="3">
        <v>62.41</v>
      </c>
      <c r="J12" s="3">
        <v>62.41</v>
      </c>
      <c r="K12" s="3">
        <v>62.41</v>
      </c>
      <c r="L12" s="3">
        <v>62.41</v>
      </c>
      <c r="M12" s="3">
        <v>62.41</v>
      </c>
      <c r="N12" s="3">
        <v>16.829999999999998</v>
      </c>
      <c r="O12" s="3">
        <v>0</v>
      </c>
      <c r="P12" s="3">
        <v>0</v>
      </c>
      <c r="Q12" s="3">
        <v>0</v>
      </c>
      <c r="R12" s="3">
        <v>0</v>
      </c>
      <c r="S12" s="3">
        <v>0</v>
      </c>
      <c r="T12" s="3">
        <v>0</v>
      </c>
      <c r="U12" s="3">
        <v>0</v>
      </c>
      <c r="V12" s="3">
        <v>0</v>
      </c>
      <c r="W12" s="3">
        <v>0</v>
      </c>
      <c r="X12" s="3">
        <v>0</v>
      </c>
      <c r="Y12" s="3">
        <v>0</v>
      </c>
      <c r="Z12" s="3">
        <v>0</v>
      </c>
      <c r="AA12" s="3">
        <v>0</v>
      </c>
      <c r="AB12" s="3">
        <v>0</v>
      </c>
      <c r="AC12" s="3">
        <v>0</v>
      </c>
      <c r="AD12" s="3">
        <v>0</v>
      </c>
      <c r="AE12" s="3">
        <v>0</v>
      </c>
      <c r="AF12" s="3">
        <v>0</v>
      </c>
      <c r="AG12" s="3">
        <v>0</v>
      </c>
      <c r="AH12" s="3">
        <v>0</v>
      </c>
      <c r="AI12" s="3">
        <v>0</v>
      </c>
      <c r="AJ12" s="3">
        <v>0</v>
      </c>
      <c r="AK12" s="3">
        <v>0</v>
      </c>
      <c r="AL12" s="3">
        <v>0</v>
      </c>
      <c r="AM12" s="3">
        <v>0</v>
      </c>
      <c r="AN12" s="3">
        <v>0</v>
      </c>
      <c r="AO12" s="3">
        <v>0</v>
      </c>
      <c r="AP12" s="3">
        <v>0</v>
      </c>
      <c r="AQ12" s="3">
        <v>0</v>
      </c>
      <c r="AR12" s="3">
        <v>0</v>
      </c>
      <c r="AS12" s="3">
        <v>0</v>
      </c>
      <c r="AT12" s="3">
        <v>0</v>
      </c>
      <c r="AU12" s="3">
        <v>0</v>
      </c>
      <c r="AV12" s="3">
        <v>0</v>
      </c>
      <c r="AW12" s="3">
        <v>0</v>
      </c>
    </row>
    <row r="13" spans="1:49" x14ac:dyDescent="0.25">
      <c r="A13" s="1" t="s">
        <v>12</v>
      </c>
      <c r="B13" s="3">
        <v>124.82</v>
      </c>
      <c r="C13" s="3">
        <v>124.82</v>
      </c>
      <c r="D13" s="3">
        <v>124.82</v>
      </c>
      <c r="E13" s="3">
        <v>124.82</v>
      </c>
      <c r="F13" s="3">
        <v>124.82</v>
      </c>
      <c r="G13" s="3">
        <v>124.82</v>
      </c>
      <c r="H13" s="3">
        <v>122.3</v>
      </c>
      <c r="I13" s="3">
        <v>99.69</v>
      </c>
      <c r="J13" s="3">
        <v>77.069999999999993</v>
      </c>
      <c r="K13" s="3">
        <v>62.41</v>
      </c>
      <c r="L13" s="3">
        <v>62.41</v>
      </c>
      <c r="M13" s="3">
        <v>62.41</v>
      </c>
      <c r="N13" s="3">
        <v>62.41</v>
      </c>
      <c r="O13" s="3">
        <v>62.41</v>
      </c>
      <c r="P13" s="3">
        <v>62.41</v>
      </c>
      <c r="Q13" s="3">
        <v>62.41</v>
      </c>
      <c r="R13" s="3">
        <v>62.41</v>
      </c>
      <c r="S13" s="3">
        <v>62.41</v>
      </c>
      <c r="T13" s="3">
        <v>45.34</v>
      </c>
      <c r="U13" s="3">
        <v>18.22</v>
      </c>
      <c r="V13" s="3">
        <v>0</v>
      </c>
      <c r="W13" s="3">
        <v>0</v>
      </c>
      <c r="X13" s="3">
        <v>0</v>
      </c>
      <c r="Y13" s="3">
        <v>0</v>
      </c>
      <c r="Z13" s="3">
        <v>0</v>
      </c>
      <c r="AA13" s="3">
        <v>0</v>
      </c>
      <c r="AB13" s="3">
        <v>0</v>
      </c>
      <c r="AC13" s="3">
        <v>0</v>
      </c>
      <c r="AD13" s="3">
        <v>0</v>
      </c>
      <c r="AE13" s="3">
        <v>0</v>
      </c>
      <c r="AF13" s="3">
        <v>0</v>
      </c>
      <c r="AG13" s="3">
        <v>0</v>
      </c>
      <c r="AH13" s="3">
        <v>0</v>
      </c>
      <c r="AI13" s="3">
        <v>0</v>
      </c>
      <c r="AJ13" s="3">
        <v>0</v>
      </c>
      <c r="AK13" s="3">
        <v>0</v>
      </c>
      <c r="AL13" s="3">
        <v>0</v>
      </c>
      <c r="AM13" s="3">
        <v>0</v>
      </c>
      <c r="AN13" s="3">
        <v>0</v>
      </c>
      <c r="AO13" s="3">
        <v>0</v>
      </c>
      <c r="AP13" s="3">
        <v>0</v>
      </c>
      <c r="AQ13" s="3">
        <v>0</v>
      </c>
      <c r="AR13" s="3">
        <v>0</v>
      </c>
      <c r="AS13" s="3">
        <v>0</v>
      </c>
      <c r="AT13" s="3">
        <v>0</v>
      </c>
      <c r="AU13" s="3">
        <v>0</v>
      </c>
      <c r="AV13" s="3">
        <v>0</v>
      </c>
      <c r="AW13" s="3">
        <v>0</v>
      </c>
    </row>
    <row r="14" spans="1:49" x14ac:dyDescent="0.25">
      <c r="A14" t="s">
        <v>13</v>
      </c>
      <c r="B14" s="3">
        <v>124.82</v>
      </c>
      <c r="C14" s="3">
        <v>124.82</v>
      </c>
      <c r="D14" s="3">
        <v>124.82</v>
      </c>
      <c r="E14" s="3">
        <v>124.82</v>
      </c>
      <c r="F14" s="3">
        <v>124.82</v>
      </c>
      <c r="G14" s="3">
        <v>112.14</v>
      </c>
      <c r="H14" s="3">
        <v>89.53</v>
      </c>
      <c r="I14" s="3">
        <v>66.91</v>
      </c>
      <c r="J14" s="3">
        <v>62.41</v>
      </c>
      <c r="K14" s="3">
        <v>62.41</v>
      </c>
      <c r="L14" s="3">
        <v>62.41</v>
      </c>
      <c r="M14" s="3">
        <v>62.41</v>
      </c>
      <c r="N14" s="3">
        <v>62.41</v>
      </c>
      <c r="O14" s="3">
        <v>62.41</v>
      </c>
      <c r="P14" s="3">
        <v>62.41</v>
      </c>
      <c r="Q14" s="3">
        <v>62.41</v>
      </c>
      <c r="R14" s="3">
        <v>62.41</v>
      </c>
      <c r="S14" s="3">
        <v>40.119999999999997</v>
      </c>
      <c r="T14" s="3">
        <v>13</v>
      </c>
      <c r="U14" s="3">
        <v>0</v>
      </c>
      <c r="V14" s="3">
        <v>0</v>
      </c>
      <c r="W14" s="3">
        <v>0</v>
      </c>
      <c r="X14" s="3">
        <v>0</v>
      </c>
      <c r="Y14" s="3">
        <v>0</v>
      </c>
      <c r="Z14" s="3">
        <v>0</v>
      </c>
      <c r="AA14" s="3">
        <v>0</v>
      </c>
      <c r="AB14" s="3">
        <v>0</v>
      </c>
      <c r="AC14" s="3">
        <v>0</v>
      </c>
      <c r="AD14" s="3">
        <v>0</v>
      </c>
      <c r="AE14" s="3">
        <v>0</v>
      </c>
      <c r="AF14" s="3">
        <v>0</v>
      </c>
      <c r="AG14" s="3">
        <v>0</v>
      </c>
      <c r="AH14" s="3">
        <v>0</v>
      </c>
      <c r="AI14" s="3">
        <v>0</v>
      </c>
      <c r="AJ14" s="3">
        <v>0</v>
      </c>
      <c r="AK14" s="3">
        <v>0</v>
      </c>
      <c r="AL14" s="3">
        <v>0</v>
      </c>
      <c r="AM14" s="3">
        <v>0</v>
      </c>
      <c r="AN14" s="3">
        <v>0</v>
      </c>
      <c r="AO14" s="3">
        <v>0</v>
      </c>
      <c r="AP14" s="3">
        <v>0</v>
      </c>
      <c r="AQ14" s="3">
        <v>0</v>
      </c>
      <c r="AR14" s="3">
        <v>0</v>
      </c>
      <c r="AS14" s="3">
        <v>0</v>
      </c>
      <c r="AT14" s="3">
        <v>0</v>
      </c>
      <c r="AU14" s="3">
        <v>0</v>
      </c>
      <c r="AV14" s="3">
        <v>0</v>
      </c>
      <c r="AW14" s="3">
        <v>0</v>
      </c>
    </row>
    <row r="15" spans="1:49" x14ac:dyDescent="0.25">
      <c r="A15" t="s">
        <v>14</v>
      </c>
      <c r="B15" s="3">
        <v>124.82</v>
      </c>
      <c r="C15" s="3">
        <v>124.82</v>
      </c>
      <c r="D15" s="3">
        <v>124.82</v>
      </c>
      <c r="E15" s="3">
        <v>124.82</v>
      </c>
      <c r="F15" s="3">
        <v>124.82</v>
      </c>
      <c r="G15" s="3">
        <v>72.09</v>
      </c>
      <c r="H15" s="3">
        <v>72.09</v>
      </c>
      <c r="I15" s="3">
        <v>62.41</v>
      </c>
      <c r="J15" s="3">
        <v>62.41</v>
      </c>
      <c r="K15" s="3">
        <v>62.41</v>
      </c>
      <c r="L15" s="3">
        <v>62.41</v>
      </c>
      <c r="M15" s="3">
        <v>0</v>
      </c>
      <c r="N15" s="3">
        <v>0</v>
      </c>
      <c r="O15" s="3">
        <v>0</v>
      </c>
      <c r="P15" s="3">
        <v>0</v>
      </c>
      <c r="Q15" s="3">
        <v>0</v>
      </c>
      <c r="R15" s="3">
        <v>0</v>
      </c>
      <c r="S15" s="3">
        <v>0</v>
      </c>
      <c r="T15" s="3">
        <v>0</v>
      </c>
      <c r="U15" s="3">
        <v>0</v>
      </c>
      <c r="V15" s="3">
        <v>0</v>
      </c>
      <c r="W15" s="3">
        <v>0</v>
      </c>
      <c r="X15" s="3">
        <v>0</v>
      </c>
      <c r="Y15" s="3">
        <v>0</v>
      </c>
      <c r="Z15" s="3">
        <v>0</v>
      </c>
      <c r="AA15" s="3">
        <v>0</v>
      </c>
      <c r="AB15" s="3">
        <v>0</v>
      </c>
      <c r="AC15" s="3">
        <v>0</v>
      </c>
      <c r="AD15" s="3">
        <v>0</v>
      </c>
      <c r="AE15" s="3">
        <v>0</v>
      </c>
      <c r="AF15" s="3">
        <v>0</v>
      </c>
      <c r="AG15" s="3">
        <v>0</v>
      </c>
      <c r="AH15" s="3">
        <v>0</v>
      </c>
      <c r="AI15" s="3">
        <v>0</v>
      </c>
      <c r="AJ15" s="3">
        <v>0</v>
      </c>
      <c r="AK15" s="3">
        <v>0</v>
      </c>
      <c r="AL15" s="3">
        <v>0</v>
      </c>
      <c r="AM15" s="3">
        <v>0</v>
      </c>
      <c r="AN15" s="3">
        <v>0</v>
      </c>
      <c r="AO15" s="3">
        <v>0</v>
      </c>
      <c r="AP15" s="3">
        <v>0</v>
      </c>
      <c r="AQ15" s="3">
        <v>0</v>
      </c>
      <c r="AR15" s="3">
        <v>0</v>
      </c>
      <c r="AS15" s="3">
        <v>0</v>
      </c>
      <c r="AT15" s="3">
        <v>0</v>
      </c>
      <c r="AU15" s="3">
        <v>0</v>
      </c>
      <c r="AV15" s="3">
        <v>0</v>
      </c>
      <c r="AW15" s="3">
        <v>0</v>
      </c>
    </row>
    <row r="16" spans="1:49" x14ac:dyDescent="0.25">
      <c r="A16" s="36" t="s">
        <v>15</v>
      </c>
      <c r="B16" s="3">
        <v>124.82</v>
      </c>
      <c r="C16" s="3">
        <v>124.82</v>
      </c>
      <c r="D16" s="3">
        <v>124.82</v>
      </c>
      <c r="E16" s="3">
        <v>108.03</v>
      </c>
      <c r="F16" s="3">
        <v>108.03</v>
      </c>
      <c r="G16" s="3">
        <v>62.41</v>
      </c>
      <c r="H16" s="3">
        <v>62.41</v>
      </c>
      <c r="I16" s="3">
        <v>62.41</v>
      </c>
      <c r="J16" s="3">
        <v>62.41</v>
      </c>
      <c r="K16" s="3">
        <v>62.41</v>
      </c>
      <c r="L16" s="3">
        <v>60</v>
      </c>
      <c r="M16" s="3">
        <v>0</v>
      </c>
      <c r="N16" s="3">
        <v>0</v>
      </c>
      <c r="O16" s="3">
        <v>0</v>
      </c>
      <c r="P16" s="3">
        <v>0</v>
      </c>
      <c r="Q16" s="3">
        <v>0</v>
      </c>
      <c r="R16" s="3">
        <v>0</v>
      </c>
      <c r="S16" s="3">
        <v>0</v>
      </c>
      <c r="T16" s="3">
        <v>0</v>
      </c>
      <c r="U16" s="3">
        <v>0</v>
      </c>
      <c r="V16" s="3">
        <v>0</v>
      </c>
      <c r="W16" s="3">
        <v>0</v>
      </c>
      <c r="X16" s="3">
        <v>0</v>
      </c>
      <c r="Y16" s="3">
        <v>0</v>
      </c>
      <c r="Z16" s="3">
        <v>0</v>
      </c>
      <c r="AA16" s="3">
        <v>0</v>
      </c>
      <c r="AB16" s="3">
        <v>0</v>
      </c>
      <c r="AC16" s="3">
        <v>0</v>
      </c>
      <c r="AD16" s="3">
        <v>0</v>
      </c>
      <c r="AE16" s="3">
        <v>0</v>
      </c>
      <c r="AF16" s="3">
        <v>0</v>
      </c>
      <c r="AG16" s="3">
        <v>0</v>
      </c>
      <c r="AH16" s="3">
        <v>0</v>
      </c>
      <c r="AI16" s="3">
        <v>0</v>
      </c>
      <c r="AJ16" s="3">
        <v>0</v>
      </c>
      <c r="AK16" s="3">
        <v>0</v>
      </c>
      <c r="AL16" s="3">
        <v>0</v>
      </c>
      <c r="AM16" s="3">
        <v>0</v>
      </c>
      <c r="AN16" s="3">
        <v>0</v>
      </c>
      <c r="AO16" s="3">
        <v>0</v>
      </c>
      <c r="AP16" s="3">
        <v>0</v>
      </c>
      <c r="AQ16" s="3">
        <v>0</v>
      </c>
      <c r="AR16" s="3">
        <v>0</v>
      </c>
      <c r="AS16" s="3">
        <v>0</v>
      </c>
      <c r="AT16" s="3">
        <v>0</v>
      </c>
      <c r="AU16" s="3">
        <v>0</v>
      </c>
      <c r="AV16" s="3">
        <v>0</v>
      </c>
      <c r="AW16" s="3">
        <v>0</v>
      </c>
    </row>
    <row r="17" spans="1:49" x14ac:dyDescent="0.25">
      <c r="A17" t="s">
        <v>16</v>
      </c>
      <c r="B17" s="3">
        <v>124.82</v>
      </c>
      <c r="C17" s="3">
        <v>124.82</v>
      </c>
      <c r="D17" s="3">
        <v>124.82</v>
      </c>
      <c r="E17" s="3">
        <v>86.47</v>
      </c>
      <c r="F17" s="3">
        <v>86.47</v>
      </c>
      <c r="G17" s="3">
        <v>62.41</v>
      </c>
      <c r="H17" s="3">
        <v>62.41</v>
      </c>
      <c r="I17" s="3">
        <v>62.41</v>
      </c>
      <c r="J17" s="3">
        <v>62.41</v>
      </c>
      <c r="K17" s="3">
        <v>62.41</v>
      </c>
      <c r="L17" s="3">
        <v>38.44</v>
      </c>
      <c r="M17" s="3">
        <v>0</v>
      </c>
      <c r="N17" s="3">
        <v>0</v>
      </c>
      <c r="O17" s="3">
        <v>0</v>
      </c>
      <c r="P17" s="3">
        <v>0</v>
      </c>
      <c r="Q17" s="3">
        <v>0</v>
      </c>
      <c r="R17" s="3">
        <v>0</v>
      </c>
      <c r="S17" s="3">
        <v>0</v>
      </c>
      <c r="T17" s="3">
        <v>0</v>
      </c>
      <c r="U17" s="3">
        <v>0</v>
      </c>
      <c r="V17" s="3">
        <v>0</v>
      </c>
      <c r="W17" s="3">
        <v>0</v>
      </c>
      <c r="X17" s="3">
        <v>0</v>
      </c>
      <c r="Y17" s="3">
        <v>0</v>
      </c>
      <c r="Z17" s="3">
        <v>0</v>
      </c>
      <c r="AA17" s="3">
        <v>0</v>
      </c>
      <c r="AB17" s="3">
        <v>0</v>
      </c>
      <c r="AC17" s="3">
        <v>0</v>
      </c>
      <c r="AD17" s="3">
        <v>0</v>
      </c>
      <c r="AE17" s="3">
        <v>0</v>
      </c>
      <c r="AF17" s="3">
        <v>0</v>
      </c>
      <c r="AG17" s="3">
        <v>0</v>
      </c>
      <c r="AH17" s="3">
        <v>0</v>
      </c>
      <c r="AI17" s="3">
        <v>0</v>
      </c>
      <c r="AJ17" s="3">
        <v>0</v>
      </c>
      <c r="AK17" s="3">
        <v>0</v>
      </c>
      <c r="AL17" s="3">
        <v>0</v>
      </c>
      <c r="AM17" s="3">
        <v>0</v>
      </c>
      <c r="AN17" s="3">
        <v>0</v>
      </c>
      <c r="AO17" s="3">
        <v>0</v>
      </c>
      <c r="AP17" s="3">
        <v>0</v>
      </c>
      <c r="AQ17" s="3">
        <v>0</v>
      </c>
      <c r="AR17" s="3">
        <v>0</v>
      </c>
      <c r="AS17" s="3">
        <v>0</v>
      </c>
      <c r="AT17" s="3">
        <v>0</v>
      </c>
      <c r="AU17" s="3">
        <v>0</v>
      </c>
      <c r="AV17" s="3">
        <v>0</v>
      </c>
      <c r="AW17" s="3">
        <v>0</v>
      </c>
    </row>
    <row r="18" spans="1:49" x14ac:dyDescent="0.25">
      <c r="A18" t="s">
        <v>17</v>
      </c>
      <c r="B18" s="3">
        <v>124.82</v>
      </c>
      <c r="C18" s="3">
        <v>124.82</v>
      </c>
      <c r="D18" s="3">
        <v>124.82</v>
      </c>
      <c r="E18" s="3">
        <v>93.66</v>
      </c>
      <c r="F18" s="3">
        <v>93.66</v>
      </c>
      <c r="G18" s="3">
        <v>62.41</v>
      </c>
      <c r="H18" s="3">
        <v>62.41</v>
      </c>
      <c r="I18" s="3">
        <v>62.41</v>
      </c>
      <c r="J18" s="3">
        <v>62.41</v>
      </c>
      <c r="K18" s="3">
        <v>62.41</v>
      </c>
      <c r="L18" s="3">
        <v>62.41</v>
      </c>
      <c r="M18" s="3">
        <v>62.41</v>
      </c>
      <c r="N18" s="3">
        <v>62.41</v>
      </c>
      <c r="O18" s="3">
        <v>62.41</v>
      </c>
      <c r="P18" s="3">
        <v>62.41</v>
      </c>
      <c r="Q18" s="3">
        <v>31.24</v>
      </c>
      <c r="R18" s="3">
        <v>31.24</v>
      </c>
      <c r="S18" s="3">
        <v>0</v>
      </c>
      <c r="T18" s="3">
        <v>0</v>
      </c>
      <c r="U18" s="3">
        <v>0</v>
      </c>
      <c r="V18" s="3">
        <v>0</v>
      </c>
      <c r="W18" s="3">
        <v>0</v>
      </c>
      <c r="X18" s="3">
        <v>0</v>
      </c>
      <c r="Y18" s="3">
        <v>0</v>
      </c>
      <c r="Z18" s="3">
        <v>0</v>
      </c>
      <c r="AA18" s="3">
        <v>0</v>
      </c>
      <c r="AB18" s="3">
        <v>0</v>
      </c>
      <c r="AC18" s="3">
        <v>0</v>
      </c>
      <c r="AD18" s="3">
        <v>0</v>
      </c>
      <c r="AE18" s="3">
        <v>0</v>
      </c>
      <c r="AF18" s="3">
        <v>0</v>
      </c>
      <c r="AG18" s="3">
        <v>0</v>
      </c>
      <c r="AH18" s="3">
        <v>0</v>
      </c>
      <c r="AI18" s="3">
        <v>0</v>
      </c>
      <c r="AJ18" s="3">
        <v>0</v>
      </c>
      <c r="AK18" s="3">
        <v>0</v>
      </c>
      <c r="AL18" s="3">
        <v>0</v>
      </c>
      <c r="AM18" s="3">
        <v>0</v>
      </c>
      <c r="AN18" s="3">
        <v>0</v>
      </c>
      <c r="AO18" s="3">
        <v>0</v>
      </c>
      <c r="AP18" s="3">
        <v>0</v>
      </c>
      <c r="AQ18" s="3">
        <v>0</v>
      </c>
      <c r="AR18" s="3">
        <v>0</v>
      </c>
      <c r="AS18" s="3">
        <v>0</v>
      </c>
      <c r="AT18" s="3">
        <v>0</v>
      </c>
      <c r="AU18" s="3">
        <v>0</v>
      </c>
      <c r="AV18" s="3">
        <v>0</v>
      </c>
      <c r="AW18" s="3">
        <v>0</v>
      </c>
    </row>
    <row r="19" spans="1:49" x14ac:dyDescent="0.25">
      <c r="A19" t="s">
        <v>18</v>
      </c>
      <c r="B19" s="3">
        <v>124.82</v>
      </c>
      <c r="C19" s="3">
        <v>124.82</v>
      </c>
      <c r="D19" s="3">
        <v>124.82</v>
      </c>
      <c r="E19" s="3">
        <v>93.66</v>
      </c>
      <c r="F19" s="3">
        <v>93.66</v>
      </c>
      <c r="G19" s="3">
        <v>62.41</v>
      </c>
      <c r="H19" s="3">
        <v>62.41</v>
      </c>
      <c r="I19" s="3">
        <v>2.48</v>
      </c>
      <c r="J19" s="3">
        <v>2.48</v>
      </c>
      <c r="K19" s="3">
        <v>0</v>
      </c>
      <c r="L19" s="3">
        <v>0</v>
      </c>
      <c r="M19" s="3">
        <v>0</v>
      </c>
      <c r="N19" s="3">
        <v>0</v>
      </c>
      <c r="O19" s="3">
        <v>0</v>
      </c>
      <c r="P19" s="3">
        <v>0</v>
      </c>
      <c r="Q19" s="3">
        <v>0</v>
      </c>
      <c r="R19" s="3">
        <v>0</v>
      </c>
      <c r="S19" s="3">
        <v>0</v>
      </c>
      <c r="T19" s="3">
        <v>0</v>
      </c>
      <c r="U19" s="3">
        <v>0</v>
      </c>
      <c r="V19" s="3">
        <v>0</v>
      </c>
      <c r="W19" s="3">
        <v>0</v>
      </c>
      <c r="X19" s="3">
        <v>0</v>
      </c>
      <c r="Y19" s="3">
        <v>0</v>
      </c>
      <c r="Z19" s="3">
        <v>0</v>
      </c>
      <c r="AA19" s="3">
        <v>0</v>
      </c>
      <c r="AB19" s="3">
        <v>0</v>
      </c>
      <c r="AC19" s="3">
        <v>0</v>
      </c>
      <c r="AD19" s="3">
        <v>0</v>
      </c>
      <c r="AE19" s="3">
        <v>0</v>
      </c>
      <c r="AF19" s="3">
        <v>0</v>
      </c>
      <c r="AG19" s="3">
        <v>0</v>
      </c>
      <c r="AH19" s="3">
        <v>0</v>
      </c>
      <c r="AI19" s="3">
        <v>0</v>
      </c>
      <c r="AJ19" s="3">
        <v>0</v>
      </c>
      <c r="AK19" s="3">
        <v>0</v>
      </c>
      <c r="AL19" s="3">
        <v>0</v>
      </c>
      <c r="AM19" s="3">
        <v>0</v>
      </c>
      <c r="AN19" s="3">
        <v>0</v>
      </c>
      <c r="AO19" s="3">
        <v>0</v>
      </c>
      <c r="AP19" s="3">
        <v>0</v>
      </c>
      <c r="AQ19" s="3">
        <v>0</v>
      </c>
      <c r="AR19" s="3">
        <v>0</v>
      </c>
      <c r="AS19" s="3">
        <v>0</v>
      </c>
      <c r="AT19" s="3">
        <v>0</v>
      </c>
      <c r="AU19" s="3">
        <v>0</v>
      </c>
      <c r="AV19" s="3">
        <v>0</v>
      </c>
      <c r="AW19" s="3">
        <v>0</v>
      </c>
    </row>
    <row r="20" spans="1:49" x14ac:dyDescent="0.25">
      <c r="A20" t="s">
        <v>20</v>
      </c>
      <c r="B20" s="3">
        <v>124.82</v>
      </c>
      <c r="C20" s="3">
        <v>100.85</v>
      </c>
      <c r="D20" s="3">
        <v>100.85</v>
      </c>
      <c r="E20" s="3">
        <v>62.41</v>
      </c>
      <c r="F20" s="3">
        <v>62.41</v>
      </c>
      <c r="G20" s="3">
        <v>62.41</v>
      </c>
      <c r="H20" s="3">
        <v>62.41</v>
      </c>
      <c r="I20" s="3">
        <v>62.41</v>
      </c>
      <c r="J20" s="3">
        <v>62.41</v>
      </c>
      <c r="K20" s="3">
        <v>62.41</v>
      </c>
      <c r="L20" s="3">
        <v>9.69</v>
      </c>
      <c r="M20" s="3">
        <v>0</v>
      </c>
      <c r="N20" s="3">
        <v>0</v>
      </c>
      <c r="O20" s="3">
        <v>0</v>
      </c>
      <c r="P20" s="3">
        <v>0</v>
      </c>
      <c r="Q20" s="3">
        <v>0</v>
      </c>
      <c r="R20" s="3">
        <v>0</v>
      </c>
      <c r="S20" s="3">
        <v>0</v>
      </c>
      <c r="T20" s="3">
        <v>0</v>
      </c>
      <c r="U20" s="3">
        <v>0</v>
      </c>
      <c r="V20" s="3">
        <v>0</v>
      </c>
      <c r="W20" s="3">
        <v>0</v>
      </c>
      <c r="X20" s="3">
        <v>0</v>
      </c>
      <c r="Y20" s="3">
        <v>0</v>
      </c>
      <c r="Z20" s="3">
        <v>0</v>
      </c>
      <c r="AA20" s="3">
        <v>0</v>
      </c>
      <c r="AB20" s="3">
        <v>0</v>
      </c>
      <c r="AC20" s="3">
        <v>0</v>
      </c>
      <c r="AD20" s="3">
        <v>0</v>
      </c>
      <c r="AE20" s="3">
        <v>0</v>
      </c>
      <c r="AF20" s="3">
        <v>0</v>
      </c>
      <c r="AG20" s="3">
        <v>0</v>
      </c>
      <c r="AH20" s="3">
        <v>0</v>
      </c>
      <c r="AI20" s="3">
        <v>0</v>
      </c>
      <c r="AJ20" s="3">
        <v>0</v>
      </c>
      <c r="AK20" s="3">
        <v>0</v>
      </c>
      <c r="AL20" s="3">
        <v>0</v>
      </c>
      <c r="AM20" s="3">
        <v>0</v>
      </c>
      <c r="AN20" s="3">
        <v>0</v>
      </c>
      <c r="AO20" s="3">
        <v>0</v>
      </c>
      <c r="AP20" s="3">
        <v>0</v>
      </c>
      <c r="AQ20" s="3">
        <v>0</v>
      </c>
      <c r="AR20" s="3">
        <v>0</v>
      </c>
      <c r="AS20" s="3">
        <v>0</v>
      </c>
      <c r="AT20" s="3">
        <v>0</v>
      </c>
      <c r="AU20" s="3">
        <v>0</v>
      </c>
      <c r="AV20" s="3">
        <v>0</v>
      </c>
      <c r="AW20" s="3">
        <v>0</v>
      </c>
    </row>
    <row r="21" spans="1:49" x14ac:dyDescent="0.25">
      <c r="A21" s="36" t="s">
        <v>21</v>
      </c>
      <c r="B21" s="3">
        <v>124.82</v>
      </c>
      <c r="C21" s="3">
        <v>62.41</v>
      </c>
      <c r="D21" s="3">
        <v>62.41</v>
      </c>
      <c r="E21" s="3">
        <v>62.41</v>
      </c>
      <c r="F21" s="3">
        <v>62.41</v>
      </c>
      <c r="G21" s="3">
        <v>62.41</v>
      </c>
      <c r="H21" s="3">
        <v>62.41</v>
      </c>
      <c r="I21" s="3">
        <v>62.41</v>
      </c>
      <c r="J21" s="3">
        <v>62.41</v>
      </c>
      <c r="K21" s="3">
        <v>9.69</v>
      </c>
      <c r="L21" s="3">
        <v>0</v>
      </c>
      <c r="M21" s="3">
        <v>0</v>
      </c>
      <c r="N21" s="3">
        <v>0</v>
      </c>
      <c r="O21" s="3">
        <v>0</v>
      </c>
      <c r="P21" s="3">
        <v>0</v>
      </c>
      <c r="Q21" s="3">
        <v>0</v>
      </c>
      <c r="R21" s="3">
        <v>0</v>
      </c>
      <c r="S21" s="3">
        <v>0</v>
      </c>
      <c r="T21" s="3">
        <v>0</v>
      </c>
      <c r="U21" s="3">
        <v>0</v>
      </c>
      <c r="V21" s="3">
        <v>0</v>
      </c>
      <c r="W21" s="3">
        <v>0</v>
      </c>
      <c r="X21" s="3">
        <v>0</v>
      </c>
      <c r="Y21" s="3">
        <v>0</v>
      </c>
      <c r="Z21" s="3">
        <v>0</v>
      </c>
      <c r="AA21" s="3">
        <v>0</v>
      </c>
      <c r="AB21" s="3">
        <v>0</v>
      </c>
      <c r="AC21" s="3">
        <v>0</v>
      </c>
      <c r="AD21" s="3">
        <v>0</v>
      </c>
      <c r="AE21" s="3">
        <v>0</v>
      </c>
      <c r="AF21" s="3">
        <v>0</v>
      </c>
      <c r="AG21" s="3">
        <v>0</v>
      </c>
      <c r="AH21" s="3">
        <v>0</v>
      </c>
      <c r="AI21" s="3">
        <v>0</v>
      </c>
      <c r="AJ21" s="3">
        <v>0</v>
      </c>
      <c r="AK21" s="3">
        <v>0</v>
      </c>
      <c r="AL21" s="3">
        <v>0</v>
      </c>
      <c r="AM21" s="3">
        <v>0</v>
      </c>
      <c r="AN21" s="3">
        <v>0</v>
      </c>
      <c r="AO21" s="3">
        <v>0</v>
      </c>
      <c r="AP21" s="3">
        <v>0</v>
      </c>
      <c r="AQ21" s="3">
        <v>0</v>
      </c>
      <c r="AR21" s="3">
        <v>0</v>
      </c>
      <c r="AS21" s="3">
        <v>0</v>
      </c>
      <c r="AT21" s="3">
        <v>0</v>
      </c>
      <c r="AU21" s="3">
        <v>0</v>
      </c>
      <c r="AV21" s="3">
        <v>0</v>
      </c>
      <c r="AW21" s="3">
        <v>0</v>
      </c>
    </row>
    <row r="22" spans="1:49" x14ac:dyDescent="0.25">
      <c r="A22" t="s">
        <v>19</v>
      </c>
      <c r="B22" s="3">
        <v>124.82</v>
      </c>
      <c r="C22" s="3">
        <v>62.41</v>
      </c>
      <c r="D22" s="3">
        <v>62.41</v>
      </c>
      <c r="E22" s="3">
        <v>62.41</v>
      </c>
      <c r="F22" s="3">
        <v>62.41</v>
      </c>
      <c r="G22" s="3">
        <v>62.41</v>
      </c>
      <c r="H22" s="3">
        <v>62.41</v>
      </c>
      <c r="I22" s="3">
        <v>0</v>
      </c>
      <c r="J22" s="3">
        <v>0</v>
      </c>
      <c r="K22" s="3">
        <v>0</v>
      </c>
      <c r="L22" s="3">
        <v>0</v>
      </c>
      <c r="M22" s="3">
        <v>0</v>
      </c>
      <c r="N22" s="3">
        <v>0</v>
      </c>
      <c r="O22" s="3">
        <v>0</v>
      </c>
      <c r="P22" s="3">
        <v>0</v>
      </c>
      <c r="Q22" s="3">
        <v>0</v>
      </c>
      <c r="R22" s="3">
        <v>0</v>
      </c>
      <c r="S22" s="3">
        <v>0</v>
      </c>
      <c r="T22" s="3">
        <v>0</v>
      </c>
      <c r="U22" s="3">
        <v>0</v>
      </c>
      <c r="V22" s="3">
        <v>0</v>
      </c>
      <c r="W22" s="3">
        <v>0</v>
      </c>
      <c r="X22" s="3">
        <v>0</v>
      </c>
      <c r="Y22" s="3">
        <v>0</v>
      </c>
      <c r="Z22" s="3">
        <v>0</v>
      </c>
      <c r="AA22" s="3">
        <v>0</v>
      </c>
      <c r="AB22" s="3">
        <v>0</v>
      </c>
      <c r="AC22" s="3">
        <v>0</v>
      </c>
      <c r="AD22" s="3">
        <v>0</v>
      </c>
      <c r="AE22" s="3">
        <v>0</v>
      </c>
      <c r="AF22" s="3">
        <v>0</v>
      </c>
      <c r="AG22" s="3">
        <v>0</v>
      </c>
      <c r="AH22" s="3">
        <v>0</v>
      </c>
      <c r="AI22" s="3">
        <v>0</v>
      </c>
      <c r="AJ22" s="3">
        <v>0</v>
      </c>
      <c r="AK22" s="3">
        <v>0</v>
      </c>
      <c r="AL22" s="3">
        <v>0</v>
      </c>
      <c r="AM22" s="3">
        <v>0</v>
      </c>
      <c r="AN22" s="3">
        <v>0</v>
      </c>
      <c r="AO22" s="3">
        <v>0</v>
      </c>
      <c r="AP22" s="3">
        <v>0</v>
      </c>
      <c r="AQ22" s="3">
        <v>0</v>
      </c>
      <c r="AR22" s="3">
        <v>0</v>
      </c>
      <c r="AS22" s="3">
        <v>0</v>
      </c>
      <c r="AT22" s="3">
        <v>0</v>
      </c>
      <c r="AU22" s="3">
        <v>0</v>
      </c>
      <c r="AV22" s="3">
        <v>0</v>
      </c>
      <c r="AW22" s="3">
        <v>0</v>
      </c>
    </row>
    <row r="23" spans="1:49" x14ac:dyDescent="0.25">
      <c r="A23" t="s">
        <v>22</v>
      </c>
      <c r="B23" s="3">
        <v>124.82</v>
      </c>
      <c r="C23" s="3">
        <v>62.41</v>
      </c>
      <c r="D23" s="3">
        <v>62.41</v>
      </c>
      <c r="E23" s="3">
        <v>62.41</v>
      </c>
      <c r="F23" s="3">
        <v>62.41</v>
      </c>
      <c r="G23" s="3">
        <v>62.41</v>
      </c>
      <c r="H23" s="3">
        <v>62.41</v>
      </c>
      <c r="I23" s="3">
        <v>62.41</v>
      </c>
      <c r="J23" s="3">
        <v>62.41</v>
      </c>
      <c r="K23" s="3">
        <v>62.41</v>
      </c>
      <c r="L23" s="3">
        <v>62.41</v>
      </c>
      <c r="M23" s="3">
        <v>45.62</v>
      </c>
      <c r="N23" s="3">
        <v>45.62</v>
      </c>
      <c r="O23" s="3">
        <v>0</v>
      </c>
      <c r="P23" s="3">
        <v>0</v>
      </c>
      <c r="Q23" s="3">
        <v>0</v>
      </c>
      <c r="R23" s="3">
        <v>0</v>
      </c>
      <c r="S23" s="3">
        <v>0</v>
      </c>
      <c r="T23" s="3">
        <v>0</v>
      </c>
      <c r="U23" s="3">
        <v>0</v>
      </c>
      <c r="V23" s="3">
        <v>0</v>
      </c>
      <c r="W23" s="3">
        <v>0</v>
      </c>
      <c r="X23" s="3">
        <v>0</v>
      </c>
      <c r="Y23" s="3">
        <v>0</v>
      </c>
      <c r="Z23" s="3">
        <v>0</v>
      </c>
      <c r="AA23" s="3">
        <v>0</v>
      </c>
      <c r="AB23" s="3">
        <v>0</v>
      </c>
      <c r="AC23" s="3">
        <v>0</v>
      </c>
      <c r="AD23" s="3">
        <v>0</v>
      </c>
      <c r="AE23" s="3">
        <v>0</v>
      </c>
      <c r="AF23" s="3">
        <v>0</v>
      </c>
      <c r="AG23" s="3">
        <v>0</v>
      </c>
      <c r="AH23" s="3">
        <v>0</v>
      </c>
      <c r="AI23" s="3">
        <v>0</v>
      </c>
      <c r="AJ23" s="3">
        <v>0</v>
      </c>
      <c r="AK23" s="3">
        <v>0</v>
      </c>
      <c r="AL23" s="3">
        <v>0</v>
      </c>
      <c r="AM23" s="3">
        <v>0</v>
      </c>
      <c r="AN23" s="3">
        <v>0</v>
      </c>
      <c r="AO23" s="3">
        <v>0</v>
      </c>
      <c r="AP23" s="3">
        <v>0</v>
      </c>
      <c r="AQ23" s="3">
        <v>0</v>
      </c>
      <c r="AR23" s="3">
        <v>0</v>
      </c>
      <c r="AS23" s="3">
        <v>0</v>
      </c>
      <c r="AT23" s="3">
        <v>0</v>
      </c>
      <c r="AU23" s="3">
        <v>0</v>
      </c>
      <c r="AV23" s="3">
        <v>0</v>
      </c>
      <c r="AW23" s="3">
        <v>0</v>
      </c>
    </row>
    <row r="24" spans="1:49" x14ac:dyDescent="0.25">
      <c r="A24" t="s">
        <v>23</v>
      </c>
      <c r="B24" s="3">
        <v>124.82</v>
      </c>
      <c r="C24" s="3">
        <v>62.41</v>
      </c>
      <c r="D24" s="3">
        <v>62.41</v>
      </c>
      <c r="E24" s="3">
        <v>62.41</v>
      </c>
      <c r="F24" s="3">
        <v>62.41</v>
      </c>
      <c r="G24" s="3">
        <v>62.41</v>
      </c>
      <c r="H24" s="3">
        <v>62.41</v>
      </c>
      <c r="I24" s="3">
        <v>62.41</v>
      </c>
      <c r="J24" s="3">
        <v>62.41</v>
      </c>
      <c r="K24" s="3">
        <v>62.41</v>
      </c>
      <c r="L24" s="3">
        <v>62.41</v>
      </c>
      <c r="M24" s="3">
        <v>62.41</v>
      </c>
      <c r="N24" s="3">
        <v>62.41</v>
      </c>
      <c r="O24" s="3">
        <v>62.41</v>
      </c>
      <c r="P24" s="3">
        <v>62.41</v>
      </c>
      <c r="Q24" s="3">
        <v>57.36</v>
      </c>
      <c r="R24" s="3">
        <v>44.93</v>
      </c>
      <c r="S24" s="3">
        <v>32.5</v>
      </c>
      <c r="T24" s="3">
        <v>20.059999999999999</v>
      </c>
      <c r="U24" s="3">
        <v>7.64</v>
      </c>
      <c r="V24" s="3">
        <v>0</v>
      </c>
      <c r="W24" s="3">
        <v>0</v>
      </c>
      <c r="X24" s="3">
        <v>0</v>
      </c>
      <c r="Y24" s="3">
        <v>0</v>
      </c>
      <c r="Z24" s="3">
        <v>0</v>
      </c>
      <c r="AA24" s="3">
        <v>0</v>
      </c>
      <c r="AB24" s="3">
        <v>0</v>
      </c>
      <c r="AC24" s="3">
        <v>0</v>
      </c>
      <c r="AD24" s="3">
        <v>0</v>
      </c>
      <c r="AE24" s="3">
        <v>0</v>
      </c>
      <c r="AF24" s="3">
        <v>0</v>
      </c>
      <c r="AG24" s="3">
        <v>0</v>
      </c>
      <c r="AH24" s="3">
        <v>0</v>
      </c>
      <c r="AI24" s="3">
        <v>0</v>
      </c>
      <c r="AJ24" s="3">
        <v>0</v>
      </c>
      <c r="AK24" s="3">
        <v>0</v>
      </c>
      <c r="AL24" s="3">
        <v>0</v>
      </c>
      <c r="AM24" s="3">
        <v>0</v>
      </c>
      <c r="AN24" s="3">
        <v>0</v>
      </c>
      <c r="AO24" s="3">
        <v>0</v>
      </c>
      <c r="AP24" s="3">
        <v>0</v>
      </c>
      <c r="AQ24" s="3">
        <v>0</v>
      </c>
      <c r="AR24" s="3">
        <v>0</v>
      </c>
      <c r="AS24" s="3">
        <v>0</v>
      </c>
      <c r="AT24" s="3">
        <v>0</v>
      </c>
      <c r="AU24" s="3">
        <v>0</v>
      </c>
      <c r="AV24" s="3">
        <v>0</v>
      </c>
      <c r="AW24" s="3">
        <v>0</v>
      </c>
    </row>
    <row r="25" spans="1:49" x14ac:dyDescent="0.25">
      <c r="A25" t="s">
        <v>24</v>
      </c>
      <c r="B25" s="3">
        <v>124.82</v>
      </c>
      <c r="C25" s="3">
        <v>62.41</v>
      </c>
      <c r="D25" s="3">
        <v>62.41</v>
      </c>
      <c r="E25" s="3">
        <v>62.41</v>
      </c>
      <c r="F25" s="3">
        <v>62.41</v>
      </c>
      <c r="G25" s="3">
        <v>62.41</v>
      </c>
      <c r="H25" s="3">
        <v>62.41</v>
      </c>
      <c r="I25" s="3">
        <v>52.82</v>
      </c>
      <c r="J25" s="3">
        <v>52.82</v>
      </c>
      <c r="K25" s="3">
        <v>0</v>
      </c>
      <c r="L25" s="3">
        <v>0</v>
      </c>
      <c r="M25" s="3">
        <v>0</v>
      </c>
      <c r="N25" s="3">
        <v>0</v>
      </c>
      <c r="O25" s="3">
        <v>0</v>
      </c>
      <c r="P25" s="3">
        <v>0</v>
      </c>
      <c r="Q25" s="3">
        <v>0</v>
      </c>
      <c r="R25" s="3">
        <v>0</v>
      </c>
      <c r="S25" s="3">
        <v>0</v>
      </c>
      <c r="T25" s="3">
        <v>0</v>
      </c>
      <c r="U25" s="3">
        <v>0</v>
      </c>
      <c r="V25" s="3">
        <v>0</v>
      </c>
      <c r="W25" s="3">
        <v>0</v>
      </c>
      <c r="X25" s="3">
        <v>0</v>
      </c>
      <c r="Y25" s="3">
        <v>0</v>
      </c>
      <c r="Z25" s="3">
        <v>0</v>
      </c>
      <c r="AA25" s="3">
        <v>0</v>
      </c>
      <c r="AB25" s="3">
        <v>0</v>
      </c>
      <c r="AC25" s="3">
        <v>0</v>
      </c>
      <c r="AD25" s="3">
        <v>0</v>
      </c>
      <c r="AE25" s="3">
        <v>0</v>
      </c>
      <c r="AF25" s="3">
        <v>0</v>
      </c>
      <c r="AG25" s="3">
        <v>0</v>
      </c>
      <c r="AH25" s="3">
        <v>0</v>
      </c>
      <c r="AI25" s="3">
        <v>0</v>
      </c>
      <c r="AJ25" s="3">
        <v>0</v>
      </c>
      <c r="AK25" s="3">
        <v>0</v>
      </c>
      <c r="AL25" s="3">
        <v>0</v>
      </c>
      <c r="AM25" s="3">
        <v>0</v>
      </c>
      <c r="AN25" s="3">
        <v>0</v>
      </c>
      <c r="AO25" s="3">
        <v>0</v>
      </c>
      <c r="AP25" s="3">
        <v>0</v>
      </c>
      <c r="AQ25" s="3">
        <v>0</v>
      </c>
      <c r="AR25" s="3">
        <v>0</v>
      </c>
      <c r="AS25" s="3">
        <v>0</v>
      </c>
      <c r="AT25" s="3">
        <v>0</v>
      </c>
      <c r="AU25" s="3">
        <v>0</v>
      </c>
      <c r="AV25" s="3">
        <v>0</v>
      </c>
      <c r="AW25" s="3">
        <v>0</v>
      </c>
    </row>
    <row r="26" spans="1:49" x14ac:dyDescent="0.25">
      <c r="A26" s="36" t="s">
        <v>25</v>
      </c>
      <c r="B26" s="3">
        <v>115.23</v>
      </c>
      <c r="C26" s="3">
        <v>62.41</v>
      </c>
      <c r="D26" s="3">
        <v>62.41</v>
      </c>
      <c r="E26" s="3">
        <v>62.41</v>
      </c>
      <c r="F26" s="3">
        <v>62.41</v>
      </c>
      <c r="G26" s="3">
        <v>62.41</v>
      </c>
      <c r="H26" s="3">
        <v>62.41</v>
      </c>
      <c r="I26" s="3">
        <v>62.41</v>
      </c>
      <c r="J26" s="3">
        <v>62.41</v>
      </c>
      <c r="K26" s="3">
        <v>59.99</v>
      </c>
      <c r="L26" s="3">
        <v>2.4900000000000002</v>
      </c>
      <c r="M26" s="3">
        <v>0</v>
      </c>
      <c r="N26" s="3">
        <v>0</v>
      </c>
      <c r="O26" s="3">
        <v>0</v>
      </c>
      <c r="P26" s="3">
        <v>0</v>
      </c>
      <c r="Q26" s="3">
        <v>0</v>
      </c>
      <c r="R26" s="3">
        <v>0</v>
      </c>
      <c r="S26" s="3">
        <v>0</v>
      </c>
      <c r="T26" s="3">
        <v>0</v>
      </c>
      <c r="U26" s="3">
        <v>0</v>
      </c>
      <c r="V26" s="3">
        <v>0</v>
      </c>
      <c r="W26" s="3">
        <v>0</v>
      </c>
      <c r="X26" s="3">
        <v>0</v>
      </c>
      <c r="Y26" s="3">
        <v>0</v>
      </c>
      <c r="Z26" s="3">
        <v>0</v>
      </c>
      <c r="AA26" s="3">
        <v>0</v>
      </c>
      <c r="AB26" s="3">
        <v>0</v>
      </c>
      <c r="AC26" s="3">
        <v>0</v>
      </c>
      <c r="AD26" s="3">
        <v>0</v>
      </c>
      <c r="AE26" s="3">
        <v>0</v>
      </c>
      <c r="AF26" s="3">
        <v>0</v>
      </c>
      <c r="AG26" s="3">
        <v>0</v>
      </c>
      <c r="AH26" s="3">
        <v>0</v>
      </c>
      <c r="AI26" s="3">
        <v>0</v>
      </c>
      <c r="AJ26" s="3">
        <v>0</v>
      </c>
      <c r="AK26" s="3">
        <v>0</v>
      </c>
      <c r="AL26" s="3">
        <v>0</v>
      </c>
      <c r="AM26" s="3">
        <v>0</v>
      </c>
      <c r="AN26" s="3">
        <v>0</v>
      </c>
      <c r="AO26" s="3">
        <v>0</v>
      </c>
      <c r="AP26" s="3">
        <v>0</v>
      </c>
      <c r="AQ26" s="3">
        <v>0</v>
      </c>
      <c r="AR26" s="3">
        <v>0</v>
      </c>
      <c r="AS26" s="3">
        <v>0</v>
      </c>
      <c r="AT26" s="3">
        <v>0</v>
      </c>
      <c r="AU26" s="3">
        <v>0</v>
      </c>
      <c r="AV26" s="3">
        <v>0</v>
      </c>
      <c r="AW26" s="3">
        <v>0</v>
      </c>
    </row>
    <row r="27" spans="1:49" x14ac:dyDescent="0.25">
      <c r="A27" t="s">
        <v>26</v>
      </c>
      <c r="B27" s="3">
        <v>124.82</v>
      </c>
      <c r="C27" s="3">
        <v>124.82</v>
      </c>
      <c r="D27" s="3">
        <v>124.82</v>
      </c>
      <c r="E27" s="3">
        <v>124.82</v>
      </c>
      <c r="F27" s="3">
        <v>124.82</v>
      </c>
      <c r="G27" s="3">
        <v>124.82</v>
      </c>
      <c r="H27" s="3">
        <v>124.82</v>
      </c>
      <c r="I27" s="3">
        <v>100.78</v>
      </c>
      <c r="J27" s="3">
        <v>62.41</v>
      </c>
      <c r="K27" s="3">
        <v>62.41</v>
      </c>
      <c r="L27" s="3">
        <v>62.41</v>
      </c>
      <c r="M27" s="3">
        <v>62.41</v>
      </c>
      <c r="N27" s="3">
        <v>62.41</v>
      </c>
      <c r="O27" s="3">
        <v>38.39</v>
      </c>
      <c r="P27" s="3">
        <v>0</v>
      </c>
      <c r="Q27" s="3">
        <v>0</v>
      </c>
      <c r="R27" s="3">
        <v>0</v>
      </c>
      <c r="S27" s="3">
        <v>0</v>
      </c>
      <c r="T27" s="3">
        <v>0</v>
      </c>
      <c r="U27" s="3">
        <v>0</v>
      </c>
      <c r="V27" s="3">
        <v>0</v>
      </c>
      <c r="W27" s="3">
        <v>0</v>
      </c>
      <c r="X27" s="3">
        <v>0</v>
      </c>
      <c r="Y27" s="3">
        <v>0</v>
      </c>
      <c r="Z27" s="3">
        <v>0</v>
      </c>
      <c r="AA27" s="3">
        <v>0</v>
      </c>
      <c r="AB27" s="3">
        <v>0</v>
      </c>
      <c r="AC27" s="3">
        <v>0</v>
      </c>
      <c r="AD27" s="3">
        <v>0</v>
      </c>
      <c r="AE27" s="3">
        <v>0</v>
      </c>
      <c r="AF27" s="3">
        <v>0</v>
      </c>
      <c r="AG27" s="3">
        <v>0</v>
      </c>
      <c r="AH27" s="3">
        <v>0</v>
      </c>
      <c r="AI27" s="3">
        <v>0</v>
      </c>
      <c r="AJ27" s="3">
        <v>0</v>
      </c>
      <c r="AK27" s="3">
        <v>0</v>
      </c>
      <c r="AL27" s="3">
        <v>0</v>
      </c>
      <c r="AM27" s="3">
        <v>0</v>
      </c>
      <c r="AN27" s="3">
        <v>0</v>
      </c>
      <c r="AO27" s="3">
        <v>0</v>
      </c>
      <c r="AP27" s="3">
        <v>0</v>
      </c>
      <c r="AQ27" s="3">
        <v>0</v>
      </c>
      <c r="AR27" s="3">
        <v>0</v>
      </c>
      <c r="AS27" s="3">
        <v>0</v>
      </c>
      <c r="AT27" s="3">
        <v>0</v>
      </c>
      <c r="AU27" s="3">
        <v>0</v>
      </c>
      <c r="AV27" s="3">
        <v>0</v>
      </c>
      <c r="AW27" s="3">
        <v>0</v>
      </c>
    </row>
    <row r="28" spans="1:49" x14ac:dyDescent="0.25">
      <c r="A28" t="s">
        <v>27</v>
      </c>
      <c r="B28" s="3">
        <v>86.47</v>
      </c>
      <c r="C28" s="3">
        <v>62.41</v>
      </c>
      <c r="D28" s="3">
        <v>62.41</v>
      </c>
      <c r="E28" s="3">
        <v>62.41</v>
      </c>
      <c r="F28" s="3">
        <v>62.41</v>
      </c>
      <c r="G28" s="3">
        <v>62.41</v>
      </c>
      <c r="H28" s="3">
        <v>62.41</v>
      </c>
      <c r="I28" s="3">
        <v>0</v>
      </c>
      <c r="J28" s="3">
        <v>0</v>
      </c>
      <c r="K28" s="3">
        <v>0</v>
      </c>
      <c r="L28" s="3">
        <v>0</v>
      </c>
      <c r="M28" s="3">
        <v>0</v>
      </c>
      <c r="N28" s="3">
        <v>0</v>
      </c>
      <c r="O28" s="3">
        <v>0</v>
      </c>
      <c r="P28" s="3">
        <v>0</v>
      </c>
      <c r="Q28" s="3">
        <v>0</v>
      </c>
      <c r="R28" s="3">
        <v>0</v>
      </c>
      <c r="S28" s="3">
        <v>0</v>
      </c>
      <c r="T28" s="3">
        <v>0</v>
      </c>
      <c r="U28" s="3">
        <v>0</v>
      </c>
      <c r="V28" s="3">
        <v>0</v>
      </c>
      <c r="W28" s="3">
        <v>0</v>
      </c>
      <c r="X28" s="3">
        <v>0</v>
      </c>
      <c r="Y28" s="3">
        <v>0</v>
      </c>
      <c r="Z28" s="3">
        <v>0</v>
      </c>
      <c r="AA28" s="3">
        <v>0</v>
      </c>
      <c r="AB28" s="3">
        <v>0</v>
      </c>
      <c r="AC28" s="3">
        <v>0</v>
      </c>
      <c r="AD28" s="3">
        <v>0</v>
      </c>
      <c r="AE28" s="3">
        <v>0</v>
      </c>
      <c r="AF28" s="3">
        <v>0</v>
      </c>
      <c r="AG28" s="3">
        <v>0</v>
      </c>
      <c r="AH28" s="3">
        <v>0</v>
      </c>
      <c r="AI28" s="3">
        <v>0</v>
      </c>
      <c r="AJ28" s="3">
        <v>0</v>
      </c>
      <c r="AK28" s="3">
        <v>0</v>
      </c>
      <c r="AL28" s="3">
        <v>0</v>
      </c>
      <c r="AM28" s="3">
        <v>0</v>
      </c>
      <c r="AN28" s="3">
        <v>0</v>
      </c>
      <c r="AO28" s="3">
        <v>0</v>
      </c>
      <c r="AP28" s="3">
        <v>0</v>
      </c>
      <c r="AQ28" s="3">
        <v>0</v>
      </c>
      <c r="AR28" s="3">
        <v>0</v>
      </c>
      <c r="AS28" s="3">
        <v>0</v>
      </c>
      <c r="AT28" s="3">
        <v>0</v>
      </c>
      <c r="AU28" s="3">
        <v>0</v>
      </c>
      <c r="AV28" s="3">
        <v>0</v>
      </c>
      <c r="AW28" s="3">
        <v>0</v>
      </c>
    </row>
    <row r="29" spans="1:49" x14ac:dyDescent="0.25">
      <c r="A29" t="s">
        <v>28</v>
      </c>
      <c r="B29" s="3">
        <v>69.709999999999994</v>
      </c>
      <c r="C29" s="3">
        <v>62.41</v>
      </c>
      <c r="D29" s="3">
        <v>62.41</v>
      </c>
      <c r="E29" s="3">
        <v>62.41</v>
      </c>
      <c r="F29" s="3">
        <v>62.41</v>
      </c>
      <c r="G29" s="3">
        <v>62.41</v>
      </c>
      <c r="H29" s="3">
        <v>62.41</v>
      </c>
      <c r="I29" s="3">
        <v>57.6</v>
      </c>
      <c r="J29" s="3">
        <v>57.6</v>
      </c>
      <c r="K29" s="3">
        <v>14.46</v>
      </c>
      <c r="L29" s="3">
        <v>0</v>
      </c>
      <c r="M29" s="3">
        <v>0</v>
      </c>
      <c r="N29" s="3">
        <v>0</v>
      </c>
      <c r="O29" s="3">
        <v>0</v>
      </c>
      <c r="P29" s="3">
        <v>0</v>
      </c>
      <c r="Q29" s="3">
        <v>0</v>
      </c>
      <c r="R29" s="3">
        <v>0</v>
      </c>
      <c r="S29" s="3">
        <v>0</v>
      </c>
      <c r="T29" s="3">
        <v>0</v>
      </c>
      <c r="U29" s="3">
        <v>0</v>
      </c>
      <c r="V29" s="3">
        <v>0</v>
      </c>
      <c r="W29" s="3">
        <v>0</v>
      </c>
      <c r="X29" s="3">
        <v>0</v>
      </c>
      <c r="Y29" s="3">
        <v>0</v>
      </c>
      <c r="Z29" s="3">
        <v>0</v>
      </c>
      <c r="AA29" s="3">
        <v>0</v>
      </c>
      <c r="AB29" s="3">
        <v>0</v>
      </c>
      <c r="AC29" s="3">
        <v>0</v>
      </c>
      <c r="AD29" s="3">
        <v>0</v>
      </c>
      <c r="AE29" s="3">
        <v>0</v>
      </c>
      <c r="AF29" s="3">
        <v>0</v>
      </c>
      <c r="AG29" s="3">
        <v>0</v>
      </c>
      <c r="AH29" s="3">
        <v>0</v>
      </c>
      <c r="AI29" s="3">
        <v>0</v>
      </c>
      <c r="AJ29" s="3">
        <v>0</v>
      </c>
      <c r="AK29" s="3">
        <v>0</v>
      </c>
      <c r="AL29" s="3">
        <v>0</v>
      </c>
      <c r="AM29" s="3">
        <v>0</v>
      </c>
      <c r="AN29" s="3">
        <v>0</v>
      </c>
      <c r="AO29" s="3">
        <v>0</v>
      </c>
      <c r="AP29" s="3">
        <v>0</v>
      </c>
      <c r="AQ29" s="3">
        <v>0</v>
      </c>
      <c r="AR29" s="3">
        <v>0</v>
      </c>
      <c r="AS29" s="3">
        <v>0</v>
      </c>
      <c r="AT29" s="3">
        <v>0</v>
      </c>
      <c r="AU29" s="3">
        <v>0</v>
      </c>
      <c r="AV29" s="3">
        <v>0</v>
      </c>
      <c r="AW29" s="3">
        <v>0</v>
      </c>
    </row>
    <row r="30" spans="1:49" x14ac:dyDescent="0.25">
      <c r="A30" t="s">
        <v>29</v>
      </c>
      <c r="B30" s="3">
        <v>62.41</v>
      </c>
      <c r="C30" s="3">
        <v>62.41</v>
      </c>
      <c r="D30" s="3">
        <v>62.41</v>
      </c>
      <c r="E30" s="3">
        <v>40.83</v>
      </c>
      <c r="F30" s="3">
        <v>40.83</v>
      </c>
      <c r="G30" s="3">
        <v>0</v>
      </c>
      <c r="H30" s="3">
        <v>0</v>
      </c>
      <c r="I30" s="3">
        <v>0</v>
      </c>
      <c r="J30" s="3">
        <v>0</v>
      </c>
      <c r="K30" s="3">
        <v>0</v>
      </c>
      <c r="L30" s="3">
        <v>0</v>
      </c>
      <c r="M30" s="3">
        <v>0</v>
      </c>
      <c r="N30" s="3">
        <v>0</v>
      </c>
      <c r="O30" s="3">
        <v>0</v>
      </c>
      <c r="P30" s="3">
        <v>0</v>
      </c>
      <c r="Q30" s="3">
        <v>0</v>
      </c>
      <c r="R30" s="3">
        <v>0</v>
      </c>
      <c r="S30" s="3">
        <v>0</v>
      </c>
      <c r="T30" s="3">
        <v>0</v>
      </c>
      <c r="U30" s="3">
        <v>0</v>
      </c>
      <c r="V30" s="3">
        <v>0</v>
      </c>
      <c r="W30" s="3">
        <v>0</v>
      </c>
      <c r="X30" s="3">
        <v>0</v>
      </c>
      <c r="Y30" s="3">
        <v>0</v>
      </c>
      <c r="Z30" s="3">
        <v>0</v>
      </c>
      <c r="AA30" s="3">
        <v>0</v>
      </c>
      <c r="AB30" s="3">
        <v>0</v>
      </c>
      <c r="AC30" s="3">
        <v>0</v>
      </c>
      <c r="AD30" s="3">
        <v>0</v>
      </c>
      <c r="AE30" s="3">
        <v>0</v>
      </c>
      <c r="AF30" s="3">
        <v>0</v>
      </c>
      <c r="AG30" s="3">
        <v>0</v>
      </c>
      <c r="AH30" s="3">
        <v>0</v>
      </c>
      <c r="AI30" s="3">
        <v>0</v>
      </c>
      <c r="AJ30" s="3">
        <v>0</v>
      </c>
      <c r="AK30" s="3">
        <v>0</v>
      </c>
      <c r="AL30" s="3">
        <v>0</v>
      </c>
      <c r="AM30" s="3">
        <v>0</v>
      </c>
      <c r="AN30" s="3">
        <v>0</v>
      </c>
      <c r="AO30" s="3">
        <v>0</v>
      </c>
      <c r="AP30" s="3">
        <v>0</v>
      </c>
      <c r="AQ30" s="3">
        <v>0</v>
      </c>
      <c r="AR30" s="3">
        <v>0</v>
      </c>
      <c r="AS30" s="3">
        <v>0</v>
      </c>
      <c r="AT30" s="3">
        <v>0</v>
      </c>
      <c r="AU30" s="3">
        <v>0</v>
      </c>
      <c r="AV30" s="3">
        <v>0</v>
      </c>
      <c r="AW30" s="3">
        <v>0</v>
      </c>
    </row>
    <row r="31" spans="1:49" x14ac:dyDescent="0.25">
      <c r="A31" t="s">
        <v>31</v>
      </c>
      <c r="B31" s="3">
        <v>62.41</v>
      </c>
      <c r="C31" s="3">
        <v>62.41</v>
      </c>
      <c r="D31" s="3">
        <v>62.41</v>
      </c>
      <c r="E31" s="3">
        <v>40.83</v>
      </c>
      <c r="F31" s="3">
        <v>40.83</v>
      </c>
      <c r="G31" s="3">
        <v>0</v>
      </c>
      <c r="H31" s="3">
        <v>0</v>
      </c>
      <c r="I31" s="3">
        <v>0</v>
      </c>
      <c r="J31" s="3">
        <v>0</v>
      </c>
      <c r="K31" s="3">
        <v>0</v>
      </c>
      <c r="L31" s="3">
        <v>0</v>
      </c>
      <c r="M31" s="3">
        <v>0</v>
      </c>
      <c r="N31" s="3">
        <v>0</v>
      </c>
      <c r="O31" s="3">
        <v>0</v>
      </c>
      <c r="P31" s="3">
        <v>0</v>
      </c>
      <c r="Q31" s="3">
        <v>0</v>
      </c>
      <c r="R31" s="3">
        <v>0</v>
      </c>
      <c r="S31" s="3">
        <v>0</v>
      </c>
      <c r="T31" s="3">
        <v>0</v>
      </c>
      <c r="U31" s="3">
        <v>0</v>
      </c>
      <c r="V31" s="3">
        <v>0</v>
      </c>
      <c r="W31" s="3">
        <v>0</v>
      </c>
      <c r="X31" s="3">
        <v>0</v>
      </c>
      <c r="Y31" s="3">
        <v>0</v>
      </c>
      <c r="Z31" s="3">
        <v>0</v>
      </c>
      <c r="AA31" s="3">
        <v>0</v>
      </c>
      <c r="AB31" s="3">
        <v>0</v>
      </c>
      <c r="AC31" s="3">
        <v>0</v>
      </c>
      <c r="AD31" s="3">
        <v>0</v>
      </c>
      <c r="AE31" s="3">
        <v>0</v>
      </c>
      <c r="AF31" s="3">
        <v>0</v>
      </c>
      <c r="AG31" s="3">
        <v>0</v>
      </c>
      <c r="AH31" s="3">
        <v>0</v>
      </c>
      <c r="AI31" s="3">
        <v>0</v>
      </c>
      <c r="AJ31" s="3">
        <v>0</v>
      </c>
      <c r="AK31" s="3">
        <v>0</v>
      </c>
      <c r="AL31" s="3">
        <v>0</v>
      </c>
      <c r="AM31" s="3">
        <v>0</v>
      </c>
      <c r="AN31" s="3">
        <v>0</v>
      </c>
      <c r="AO31" s="3">
        <v>0</v>
      </c>
      <c r="AP31" s="3">
        <v>0</v>
      </c>
      <c r="AQ31" s="3">
        <v>0</v>
      </c>
      <c r="AR31" s="3">
        <v>0</v>
      </c>
      <c r="AS31" s="3">
        <v>0</v>
      </c>
      <c r="AT31" s="3">
        <v>0</v>
      </c>
      <c r="AU31" s="3">
        <v>0</v>
      </c>
      <c r="AV31" s="3">
        <v>0</v>
      </c>
      <c r="AW31" s="3">
        <v>0</v>
      </c>
    </row>
    <row r="32" spans="1:49" x14ac:dyDescent="0.25">
      <c r="A32" t="s">
        <v>32</v>
      </c>
      <c r="B32" s="3">
        <v>62.41</v>
      </c>
      <c r="C32" s="3">
        <v>40.83</v>
      </c>
      <c r="D32" s="3">
        <v>40.83</v>
      </c>
      <c r="E32" s="3">
        <v>0</v>
      </c>
      <c r="F32" s="3">
        <v>0</v>
      </c>
      <c r="G32" s="3">
        <v>0</v>
      </c>
      <c r="H32" s="3">
        <v>0</v>
      </c>
      <c r="I32" s="3">
        <v>0</v>
      </c>
      <c r="J32" s="3">
        <v>0</v>
      </c>
      <c r="K32" s="3">
        <v>0</v>
      </c>
      <c r="L32" s="3">
        <v>0</v>
      </c>
      <c r="M32" s="3">
        <v>0</v>
      </c>
      <c r="N32" s="3">
        <v>0</v>
      </c>
      <c r="O32" s="3">
        <v>0</v>
      </c>
      <c r="P32" s="3">
        <v>0</v>
      </c>
      <c r="Q32" s="3">
        <v>0</v>
      </c>
      <c r="R32" s="3">
        <v>0</v>
      </c>
      <c r="S32" s="3">
        <v>0</v>
      </c>
      <c r="T32" s="3">
        <v>0</v>
      </c>
      <c r="U32" s="3">
        <v>0</v>
      </c>
      <c r="V32" s="3">
        <v>0</v>
      </c>
      <c r="W32" s="3">
        <v>0</v>
      </c>
      <c r="X32" s="3">
        <v>0</v>
      </c>
      <c r="Y32" s="3">
        <v>0</v>
      </c>
      <c r="Z32" s="3">
        <v>0</v>
      </c>
      <c r="AA32" s="3">
        <v>0</v>
      </c>
      <c r="AB32" s="3">
        <v>0</v>
      </c>
      <c r="AC32" s="3">
        <v>0</v>
      </c>
      <c r="AD32" s="3">
        <v>0</v>
      </c>
      <c r="AE32" s="3">
        <v>0</v>
      </c>
      <c r="AF32" s="3">
        <v>0</v>
      </c>
      <c r="AG32" s="3">
        <v>0</v>
      </c>
      <c r="AH32" s="3">
        <v>0</v>
      </c>
      <c r="AI32" s="3">
        <v>0</v>
      </c>
      <c r="AJ32" s="3">
        <v>0</v>
      </c>
      <c r="AK32" s="3">
        <v>0</v>
      </c>
      <c r="AL32" s="3">
        <v>0</v>
      </c>
      <c r="AM32" s="3">
        <v>0</v>
      </c>
      <c r="AN32" s="3">
        <v>0</v>
      </c>
      <c r="AO32" s="3">
        <v>0</v>
      </c>
      <c r="AP32" s="3">
        <v>0</v>
      </c>
      <c r="AQ32" s="3">
        <v>0</v>
      </c>
      <c r="AR32" s="3">
        <v>0</v>
      </c>
      <c r="AS32" s="3">
        <v>0</v>
      </c>
      <c r="AT32" s="3">
        <v>0</v>
      </c>
      <c r="AU32" s="3">
        <v>0</v>
      </c>
      <c r="AV32" s="3">
        <v>0</v>
      </c>
      <c r="AW32" s="3">
        <v>0</v>
      </c>
    </row>
    <row r="33" spans="1:49" x14ac:dyDescent="0.25">
      <c r="A33" t="s">
        <v>30</v>
      </c>
      <c r="B33" s="3">
        <v>62.41</v>
      </c>
      <c r="C33" s="3">
        <v>62.41</v>
      </c>
      <c r="D33" s="3">
        <v>62.41</v>
      </c>
      <c r="E33" s="3">
        <v>62.41</v>
      </c>
      <c r="F33" s="3">
        <v>62.41</v>
      </c>
      <c r="G33" s="3">
        <v>45.62</v>
      </c>
      <c r="H33" s="3">
        <v>45.62</v>
      </c>
      <c r="I33" s="3">
        <v>2.4900000000000002</v>
      </c>
      <c r="J33" s="3">
        <v>2.4900000000000002</v>
      </c>
      <c r="K33" s="3">
        <v>0</v>
      </c>
      <c r="L33" s="3">
        <v>0</v>
      </c>
      <c r="M33" s="3">
        <v>0</v>
      </c>
      <c r="N33" s="3">
        <v>0</v>
      </c>
      <c r="O33" s="3">
        <v>0</v>
      </c>
      <c r="P33" s="3">
        <v>0</v>
      </c>
      <c r="Q33" s="3">
        <v>0</v>
      </c>
      <c r="R33" s="3">
        <v>0</v>
      </c>
      <c r="S33" s="3">
        <v>0</v>
      </c>
      <c r="T33" s="3">
        <v>0</v>
      </c>
      <c r="U33" s="3">
        <v>0</v>
      </c>
      <c r="V33" s="3">
        <v>0</v>
      </c>
      <c r="W33" s="3">
        <v>0</v>
      </c>
      <c r="X33" s="3">
        <v>0</v>
      </c>
      <c r="Y33" s="3">
        <v>0</v>
      </c>
      <c r="Z33" s="3">
        <v>0</v>
      </c>
      <c r="AA33" s="3">
        <v>0</v>
      </c>
      <c r="AB33" s="3">
        <v>0</v>
      </c>
      <c r="AC33" s="3">
        <v>0</v>
      </c>
      <c r="AD33" s="3">
        <v>0</v>
      </c>
      <c r="AE33" s="3">
        <v>0</v>
      </c>
      <c r="AF33" s="3">
        <v>0</v>
      </c>
      <c r="AG33" s="3">
        <v>0</v>
      </c>
      <c r="AH33" s="3">
        <v>0</v>
      </c>
      <c r="AI33" s="3">
        <v>0</v>
      </c>
      <c r="AJ33" s="3">
        <v>0</v>
      </c>
      <c r="AK33" s="3">
        <v>0</v>
      </c>
      <c r="AL33" s="3">
        <v>0</v>
      </c>
      <c r="AM33" s="3">
        <v>0</v>
      </c>
      <c r="AN33" s="3">
        <v>0</v>
      </c>
      <c r="AO33" s="3">
        <v>0</v>
      </c>
      <c r="AP33" s="3">
        <v>0</v>
      </c>
      <c r="AQ33" s="3">
        <v>0</v>
      </c>
      <c r="AR33" s="3">
        <v>0</v>
      </c>
      <c r="AS33" s="3">
        <v>0</v>
      </c>
      <c r="AT33" s="3">
        <v>0</v>
      </c>
      <c r="AU33" s="3">
        <v>0</v>
      </c>
      <c r="AV33" s="3">
        <v>0</v>
      </c>
      <c r="AW33" s="3">
        <v>0</v>
      </c>
    </row>
    <row r="34" spans="1:49" x14ac:dyDescent="0.25">
      <c r="A34" t="s">
        <v>33</v>
      </c>
      <c r="B34" s="3">
        <v>62.41</v>
      </c>
      <c r="C34" s="3">
        <v>16.88</v>
      </c>
      <c r="D34" s="3">
        <v>16.88</v>
      </c>
      <c r="E34" s="3">
        <v>0</v>
      </c>
      <c r="F34" s="3">
        <v>0</v>
      </c>
      <c r="G34" s="3">
        <v>0</v>
      </c>
      <c r="H34" s="3">
        <v>0</v>
      </c>
      <c r="I34" s="3">
        <v>0</v>
      </c>
      <c r="J34" s="3">
        <v>0</v>
      </c>
      <c r="K34" s="3">
        <v>0</v>
      </c>
      <c r="L34" s="3">
        <v>0</v>
      </c>
      <c r="M34" s="3">
        <v>0</v>
      </c>
      <c r="N34" s="3">
        <v>0</v>
      </c>
      <c r="O34" s="3">
        <v>0</v>
      </c>
      <c r="P34" s="3">
        <v>0</v>
      </c>
      <c r="Q34" s="3">
        <v>0</v>
      </c>
      <c r="R34" s="3">
        <v>0</v>
      </c>
      <c r="S34" s="3">
        <v>0</v>
      </c>
      <c r="T34" s="3">
        <v>0</v>
      </c>
      <c r="U34" s="3">
        <v>0</v>
      </c>
      <c r="V34" s="3">
        <v>0</v>
      </c>
      <c r="W34" s="3">
        <v>0</v>
      </c>
      <c r="X34" s="3">
        <v>0</v>
      </c>
      <c r="Y34" s="3">
        <v>0</v>
      </c>
      <c r="Z34" s="3">
        <v>0</v>
      </c>
      <c r="AA34" s="3">
        <v>0</v>
      </c>
      <c r="AB34" s="3">
        <v>0</v>
      </c>
      <c r="AC34" s="3">
        <v>0</v>
      </c>
      <c r="AD34" s="3">
        <v>0</v>
      </c>
      <c r="AE34" s="3">
        <v>0</v>
      </c>
      <c r="AF34" s="3">
        <v>0</v>
      </c>
      <c r="AG34" s="3">
        <v>0</v>
      </c>
      <c r="AH34" s="3">
        <v>0</v>
      </c>
      <c r="AI34" s="3">
        <v>0</v>
      </c>
      <c r="AJ34" s="3">
        <v>0</v>
      </c>
      <c r="AK34" s="3">
        <v>0</v>
      </c>
      <c r="AL34" s="3">
        <v>0</v>
      </c>
      <c r="AM34" s="3">
        <v>0</v>
      </c>
      <c r="AN34" s="3">
        <v>0</v>
      </c>
      <c r="AO34" s="3">
        <v>0</v>
      </c>
      <c r="AP34" s="3">
        <v>0</v>
      </c>
      <c r="AQ34" s="3">
        <v>0</v>
      </c>
      <c r="AR34" s="3">
        <v>0</v>
      </c>
      <c r="AS34" s="3">
        <v>0</v>
      </c>
      <c r="AT34" s="3">
        <v>0</v>
      </c>
      <c r="AU34" s="3">
        <v>0</v>
      </c>
      <c r="AV34" s="3">
        <v>0</v>
      </c>
      <c r="AW34" s="3">
        <v>0</v>
      </c>
    </row>
    <row r="35" spans="1:49" x14ac:dyDescent="0.25">
      <c r="A35" t="s">
        <v>34</v>
      </c>
      <c r="B35" s="3">
        <v>62.41</v>
      </c>
      <c r="C35" s="3">
        <v>31.25</v>
      </c>
      <c r="D35" s="3">
        <v>31.25</v>
      </c>
      <c r="E35" s="3">
        <v>0</v>
      </c>
      <c r="F35" s="3">
        <v>0</v>
      </c>
      <c r="G35" s="3">
        <v>0</v>
      </c>
      <c r="H35" s="3">
        <v>0</v>
      </c>
      <c r="I35" s="3">
        <v>0</v>
      </c>
      <c r="J35" s="3">
        <v>0</v>
      </c>
      <c r="K35" s="3">
        <v>0</v>
      </c>
      <c r="L35" s="3">
        <v>0</v>
      </c>
      <c r="M35" s="3">
        <v>0</v>
      </c>
      <c r="N35" s="3">
        <v>0</v>
      </c>
      <c r="O35" s="3">
        <v>0</v>
      </c>
      <c r="P35" s="3">
        <v>0</v>
      </c>
      <c r="Q35" s="3">
        <v>0</v>
      </c>
      <c r="R35" s="3">
        <v>0</v>
      </c>
      <c r="S35" s="3">
        <v>0</v>
      </c>
      <c r="T35" s="3">
        <v>0</v>
      </c>
      <c r="U35" s="3">
        <v>0</v>
      </c>
      <c r="V35" s="3">
        <v>0</v>
      </c>
      <c r="W35" s="3">
        <v>0</v>
      </c>
      <c r="X35" s="3">
        <v>0</v>
      </c>
      <c r="Y35" s="3">
        <v>0</v>
      </c>
      <c r="Z35" s="3">
        <v>0</v>
      </c>
      <c r="AA35" s="3">
        <v>0</v>
      </c>
      <c r="AB35" s="3">
        <v>0</v>
      </c>
      <c r="AC35" s="3">
        <v>0</v>
      </c>
      <c r="AD35" s="3">
        <v>0</v>
      </c>
      <c r="AE35" s="3">
        <v>0</v>
      </c>
      <c r="AF35" s="3">
        <v>0</v>
      </c>
      <c r="AG35" s="3">
        <v>0</v>
      </c>
      <c r="AH35" s="3">
        <v>0</v>
      </c>
      <c r="AI35" s="3">
        <v>0</v>
      </c>
      <c r="AJ35" s="3">
        <v>0</v>
      </c>
      <c r="AK35" s="3">
        <v>0</v>
      </c>
      <c r="AL35" s="3">
        <v>0</v>
      </c>
      <c r="AM35" s="3">
        <v>0</v>
      </c>
      <c r="AN35" s="3">
        <v>0</v>
      </c>
      <c r="AO35" s="3">
        <v>0</v>
      </c>
      <c r="AP35" s="3">
        <v>0</v>
      </c>
      <c r="AQ35" s="3">
        <v>0</v>
      </c>
      <c r="AR35" s="3">
        <v>0</v>
      </c>
      <c r="AS35" s="3">
        <v>0</v>
      </c>
      <c r="AT35" s="3">
        <v>0</v>
      </c>
      <c r="AU35" s="3">
        <v>0</v>
      </c>
      <c r="AV35" s="3">
        <v>0</v>
      </c>
      <c r="AW35" s="3">
        <v>0</v>
      </c>
    </row>
    <row r="36" spans="1:49" x14ac:dyDescent="0.25">
      <c r="A36" t="s">
        <v>35</v>
      </c>
      <c r="B36" s="3">
        <v>62.41</v>
      </c>
      <c r="C36" s="3">
        <v>0</v>
      </c>
      <c r="D36" s="3">
        <v>0</v>
      </c>
      <c r="E36" s="3">
        <v>0</v>
      </c>
      <c r="F36" s="3">
        <v>0</v>
      </c>
      <c r="G36" s="3">
        <v>0</v>
      </c>
      <c r="H36" s="3">
        <v>0</v>
      </c>
      <c r="I36" s="3">
        <v>0</v>
      </c>
      <c r="J36" s="3">
        <v>0</v>
      </c>
      <c r="K36" s="3">
        <v>0</v>
      </c>
      <c r="L36" s="3">
        <v>0</v>
      </c>
      <c r="M36" s="3">
        <v>0</v>
      </c>
      <c r="N36" s="3">
        <v>0</v>
      </c>
      <c r="O36" s="3">
        <v>0</v>
      </c>
      <c r="P36" s="3">
        <v>0</v>
      </c>
      <c r="Q36" s="3">
        <v>0</v>
      </c>
      <c r="R36" s="3">
        <v>0</v>
      </c>
      <c r="S36" s="3">
        <v>0</v>
      </c>
      <c r="T36" s="3">
        <v>0</v>
      </c>
      <c r="U36" s="3">
        <v>0</v>
      </c>
      <c r="V36" s="3">
        <v>0</v>
      </c>
      <c r="W36" s="3">
        <v>0</v>
      </c>
      <c r="X36" s="3">
        <v>0</v>
      </c>
      <c r="Y36" s="3">
        <v>0</v>
      </c>
      <c r="Z36" s="3">
        <v>0</v>
      </c>
      <c r="AA36" s="3">
        <v>0</v>
      </c>
      <c r="AB36" s="3">
        <v>0</v>
      </c>
      <c r="AC36" s="3">
        <v>0</v>
      </c>
      <c r="AD36" s="3">
        <v>0</v>
      </c>
      <c r="AE36" s="3">
        <v>0</v>
      </c>
      <c r="AF36" s="3">
        <v>0</v>
      </c>
      <c r="AG36" s="3">
        <v>0</v>
      </c>
      <c r="AH36" s="3">
        <v>0</v>
      </c>
      <c r="AI36" s="3">
        <v>0</v>
      </c>
      <c r="AJ36" s="3">
        <v>0</v>
      </c>
      <c r="AK36" s="3">
        <v>0</v>
      </c>
      <c r="AL36" s="3">
        <v>0</v>
      </c>
      <c r="AM36" s="3">
        <v>0</v>
      </c>
      <c r="AN36" s="3">
        <v>0</v>
      </c>
      <c r="AO36" s="3">
        <v>0</v>
      </c>
      <c r="AP36" s="3">
        <v>0</v>
      </c>
      <c r="AQ36" s="3">
        <v>0</v>
      </c>
      <c r="AR36" s="3">
        <v>0</v>
      </c>
      <c r="AS36" s="3">
        <v>0</v>
      </c>
      <c r="AT36" s="3">
        <v>0</v>
      </c>
      <c r="AU36" s="3">
        <v>0</v>
      </c>
      <c r="AV36" s="3">
        <v>0</v>
      </c>
      <c r="AW36" s="3">
        <v>0</v>
      </c>
    </row>
    <row r="37" spans="1:49" x14ac:dyDescent="0.25">
      <c r="A37" t="s">
        <v>36</v>
      </c>
      <c r="B37" s="3">
        <v>0</v>
      </c>
      <c r="C37" s="3">
        <v>0</v>
      </c>
      <c r="D37" s="3">
        <v>0</v>
      </c>
      <c r="E37" s="3">
        <v>0</v>
      </c>
      <c r="F37" s="3">
        <v>0</v>
      </c>
      <c r="G37" s="3">
        <v>0</v>
      </c>
      <c r="H37" s="3">
        <v>0</v>
      </c>
      <c r="I37" s="3">
        <v>0</v>
      </c>
      <c r="J37" s="3">
        <v>0</v>
      </c>
      <c r="K37" s="3">
        <v>0</v>
      </c>
      <c r="L37" s="3">
        <v>0</v>
      </c>
      <c r="M37" s="3">
        <v>0</v>
      </c>
      <c r="N37" s="3">
        <v>0</v>
      </c>
      <c r="O37" s="3">
        <v>0</v>
      </c>
      <c r="P37" s="3">
        <v>0</v>
      </c>
      <c r="Q37" s="3">
        <v>0</v>
      </c>
      <c r="R37" s="3">
        <v>0</v>
      </c>
      <c r="S37" s="3">
        <v>0</v>
      </c>
      <c r="T37" s="3">
        <v>0</v>
      </c>
      <c r="U37" s="3">
        <v>0</v>
      </c>
      <c r="V37" s="3">
        <v>0</v>
      </c>
      <c r="W37" s="3">
        <v>0</v>
      </c>
      <c r="X37" s="3">
        <v>0</v>
      </c>
      <c r="Y37" s="3">
        <v>0</v>
      </c>
      <c r="Z37" s="3">
        <v>0</v>
      </c>
      <c r="AA37" s="3">
        <v>0</v>
      </c>
      <c r="AB37" s="3">
        <v>0</v>
      </c>
      <c r="AC37" s="3">
        <v>0</v>
      </c>
      <c r="AD37" s="3">
        <v>0</v>
      </c>
      <c r="AE37" s="3">
        <v>0</v>
      </c>
      <c r="AF37" s="3">
        <v>0</v>
      </c>
      <c r="AG37" s="3">
        <v>0</v>
      </c>
      <c r="AH37" s="3">
        <v>0</v>
      </c>
      <c r="AI37" s="3">
        <v>0</v>
      </c>
      <c r="AJ37" s="3">
        <v>0</v>
      </c>
      <c r="AK37" s="3">
        <v>0</v>
      </c>
      <c r="AL37" s="3">
        <v>0</v>
      </c>
      <c r="AM37" s="3">
        <v>0</v>
      </c>
      <c r="AN37" s="3">
        <v>0</v>
      </c>
      <c r="AO37" s="3">
        <v>0</v>
      </c>
      <c r="AP37" s="3">
        <v>0</v>
      </c>
      <c r="AQ37" s="3">
        <v>0</v>
      </c>
      <c r="AR37" s="3">
        <v>0</v>
      </c>
      <c r="AS37" s="3">
        <v>0</v>
      </c>
      <c r="AT37" s="3">
        <v>0</v>
      </c>
      <c r="AU37" s="3">
        <v>0</v>
      </c>
      <c r="AV37" s="3">
        <v>0</v>
      </c>
      <c r="AW37" s="3">
        <v>0</v>
      </c>
    </row>
    <row r="38" spans="1:49" x14ac:dyDescent="0.25">
      <c r="A38" t="s">
        <v>37</v>
      </c>
      <c r="B38" s="3">
        <v>0</v>
      </c>
      <c r="C38" s="3">
        <v>0</v>
      </c>
      <c r="D38" s="3">
        <v>0</v>
      </c>
      <c r="E38" s="3">
        <v>0</v>
      </c>
      <c r="F38" s="3">
        <v>0</v>
      </c>
      <c r="G38" s="3">
        <v>0</v>
      </c>
      <c r="H38" s="3">
        <v>0</v>
      </c>
      <c r="I38" s="3">
        <v>0</v>
      </c>
      <c r="J38" s="3">
        <v>0</v>
      </c>
      <c r="K38" s="3">
        <v>0</v>
      </c>
      <c r="L38" s="3">
        <v>0</v>
      </c>
      <c r="M38" s="3">
        <v>0</v>
      </c>
      <c r="N38" s="3">
        <v>0</v>
      </c>
      <c r="O38" s="3">
        <v>0</v>
      </c>
      <c r="P38" s="3">
        <v>0</v>
      </c>
      <c r="Q38" s="3">
        <v>0</v>
      </c>
      <c r="R38" s="3">
        <v>0</v>
      </c>
      <c r="S38" s="3">
        <v>0</v>
      </c>
      <c r="T38" s="3">
        <v>0</v>
      </c>
      <c r="U38" s="3">
        <v>0</v>
      </c>
      <c r="V38" s="3">
        <v>0</v>
      </c>
      <c r="W38" s="3">
        <v>0</v>
      </c>
      <c r="X38" s="3">
        <v>0</v>
      </c>
      <c r="Y38" s="3">
        <v>0</v>
      </c>
      <c r="Z38" s="3">
        <v>0</v>
      </c>
      <c r="AA38" s="3">
        <v>0</v>
      </c>
      <c r="AB38" s="3">
        <v>0</v>
      </c>
      <c r="AC38" s="3">
        <v>0</v>
      </c>
      <c r="AD38" s="3">
        <v>0</v>
      </c>
      <c r="AE38" s="3">
        <v>0</v>
      </c>
      <c r="AF38" s="3">
        <v>0</v>
      </c>
      <c r="AG38" s="3">
        <v>0</v>
      </c>
      <c r="AH38" s="3">
        <v>0</v>
      </c>
      <c r="AI38" s="3">
        <v>0</v>
      </c>
      <c r="AJ38" s="3">
        <v>0</v>
      </c>
      <c r="AK38" s="3">
        <v>0</v>
      </c>
      <c r="AL38" s="3">
        <v>0</v>
      </c>
      <c r="AM38" s="3">
        <v>0</v>
      </c>
      <c r="AN38" s="3">
        <v>0</v>
      </c>
      <c r="AO38" s="3">
        <v>0</v>
      </c>
      <c r="AP38" s="3">
        <v>0</v>
      </c>
      <c r="AQ38" s="3">
        <v>0</v>
      </c>
      <c r="AR38" s="3">
        <v>0</v>
      </c>
      <c r="AS38" s="3">
        <v>0</v>
      </c>
      <c r="AT38" s="3">
        <v>0</v>
      </c>
      <c r="AU38" s="3">
        <v>0</v>
      </c>
      <c r="AV38" s="3">
        <v>0</v>
      </c>
      <c r="AW38" s="3">
        <v>0</v>
      </c>
    </row>
    <row r="39" spans="1:49" x14ac:dyDescent="0.25">
      <c r="A39" t="s">
        <v>38</v>
      </c>
      <c r="B39" s="3">
        <v>0</v>
      </c>
      <c r="C39" s="3">
        <v>0</v>
      </c>
      <c r="D39" s="3">
        <v>0</v>
      </c>
      <c r="E39" s="3">
        <v>0</v>
      </c>
      <c r="F39" s="3">
        <v>0</v>
      </c>
      <c r="G39" s="3">
        <v>0</v>
      </c>
      <c r="H39" s="3">
        <v>0</v>
      </c>
      <c r="I39" s="3">
        <v>0</v>
      </c>
      <c r="J39" s="3">
        <v>0</v>
      </c>
      <c r="K39" s="3">
        <v>0</v>
      </c>
      <c r="L39" s="3">
        <v>0</v>
      </c>
      <c r="M39" s="3">
        <v>0</v>
      </c>
      <c r="N39" s="3">
        <v>0</v>
      </c>
      <c r="O39" s="3">
        <v>0</v>
      </c>
      <c r="P39" s="3">
        <v>0</v>
      </c>
      <c r="Q39" s="3">
        <v>0</v>
      </c>
      <c r="R39" s="3">
        <v>0</v>
      </c>
      <c r="S39" s="3">
        <v>0</v>
      </c>
      <c r="T39" s="3">
        <v>0</v>
      </c>
      <c r="U39" s="3">
        <v>0</v>
      </c>
      <c r="V39" s="3">
        <v>0</v>
      </c>
      <c r="W39" s="3">
        <v>0</v>
      </c>
      <c r="X39" s="3">
        <v>0</v>
      </c>
      <c r="Y39" s="3">
        <v>0</v>
      </c>
      <c r="Z39" s="3">
        <v>0</v>
      </c>
      <c r="AA39" s="3">
        <v>0</v>
      </c>
      <c r="AB39" s="3">
        <v>0</v>
      </c>
      <c r="AC39" s="3">
        <v>0</v>
      </c>
      <c r="AD39" s="3">
        <v>0</v>
      </c>
      <c r="AE39" s="3">
        <v>0</v>
      </c>
      <c r="AF39" s="3">
        <v>0</v>
      </c>
      <c r="AG39" s="3">
        <v>0</v>
      </c>
      <c r="AH39" s="3">
        <v>0</v>
      </c>
      <c r="AI39" s="3">
        <v>0</v>
      </c>
      <c r="AJ39" s="3">
        <v>0</v>
      </c>
      <c r="AK39" s="3">
        <v>0</v>
      </c>
      <c r="AL39" s="3">
        <v>0</v>
      </c>
      <c r="AM39" s="3">
        <v>0</v>
      </c>
      <c r="AN39" s="3">
        <v>0</v>
      </c>
      <c r="AO39" s="3">
        <v>0</v>
      </c>
      <c r="AP39" s="3">
        <v>0</v>
      </c>
      <c r="AQ39" s="3">
        <v>0</v>
      </c>
      <c r="AR39" s="3">
        <v>0</v>
      </c>
      <c r="AS39" s="3">
        <v>0</v>
      </c>
      <c r="AT39" s="3">
        <v>0</v>
      </c>
      <c r="AU39" s="3">
        <v>0</v>
      </c>
      <c r="AV39" s="3">
        <v>0</v>
      </c>
      <c r="AW39" s="3">
        <v>0</v>
      </c>
    </row>
    <row r="40" spans="1:49" x14ac:dyDescent="0.25">
      <c r="A40" t="s">
        <v>39</v>
      </c>
      <c r="B40" s="3">
        <v>0</v>
      </c>
      <c r="C40" s="3">
        <v>0</v>
      </c>
      <c r="D40" s="3">
        <v>0</v>
      </c>
      <c r="E40" s="3">
        <v>0</v>
      </c>
      <c r="F40" s="3">
        <v>0</v>
      </c>
      <c r="G40" s="3">
        <v>0</v>
      </c>
      <c r="H40" s="3">
        <v>0</v>
      </c>
      <c r="I40" s="3">
        <v>0</v>
      </c>
      <c r="J40" s="3">
        <v>0</v>
      </c>
      <c r="K40" s="3">
        <v>0</v>
      </c>
      <c r="L40" s="3">
        <v>0</v>
      </c>
      <c r="M40" s="3">
        <v>0</v>
      </c>
      <c r="N40" s="3">
        <v>0</v>
      </c>
      <c r="O40" s="3">
        <v>0</v>
      </c>
      <c r="P40" s="3">
        <v>0</v>
      </c>
      <c r="Q40" s="3">
        <v>0</v>
      </c>
      <c r="R40" s="3">
        <v>0</v>
      </c>
      <c r="S40" s="3">
        <v>0</v>
      </c>
      <c r="T40" s="3">
        <v>0</v>
      </c>
      <c r="U40" s="3">
        <v>0</v>
      </c>
      <c r="V40" s="3">
        <v>0</v>
      </c>
      <c r="W40" s="3">
        <v>0</v>
      </c>
      <c r="X40" s="3">
        <v>0</v>
      </c>
      <c r="Y40" s="3">
        <v>0</v>
      </c>
      <c r="Z40" s="3">
        <v>0</v>
      </c>
      <c r="AA40" s="3">
        <v>0</v>
      </c>
      <c r="AB40" s="3">
        <v>0</v>
      </c>
      <c r="AC40" s="3">
        <v>0</v>
      </c>
      <c r="AD40" s="3">
        <v>0</v>
      </c>
      <c r="AE40" s="3">
        <v>0</v>
      </c>
      <c r="AF40" s="3">
        <v>0</v>
      </c>
      <c r="AG40" s="3">
        <v>0</v>
      </c>
      <c r="AH40" s="3">
        <v>0</v>
      </c>
      <c r="AI40" s="3">
        <v>0</v>
      </c>
      <c r="AJ40" s="3">
        <v>0</v>
      </c>
      <c r="AK40" s="3">
        <v>0</v>
      </c>
      <c r="AL40" s="3">
        <v>0</v>
      </c>
      <c r="AM40" s="3">
        <v>0</v>
      </c>
      <c r="AN40" s="3">
        <v>0</v>
      </c>
      <c r="AO40" s="3">
        <v>0</v>
      </c>
      <c r="AP40" s="3">
        <v>0</v>
      </c>
      <c r="AQ40" s="3">
        <v>0</v>
      </c>
      <c r="AR40" s="3">
        <v>0</v>
      </c>
      <c r="AS40" s="3">
        <v>0</v>
      </c>
      <c r="AT40" s="3">
        <v>0</v>
      </c>
      <c r="AU40" s="3">
        <v>0</v>
      </c>
      <c r="AV40" s="3">
        <v>0</v>
      </c>
      <c r="AW40" s="3">
        <v>0</v>
      </c>
    </row>
    <row r="41" spans="1:49" x14ac:dyDescent="0.25">
      <c r="A41" t="s">
        <v>40</v>
      </c>
      <c r="B41" s="3">
        <v>0</v>
      </c>
      <c r="C41" s="3">
        <v>0</v>
      </c>
      <c r="D41" s="3">
        <v>0</v>
      </c>
      <c r="E41" s="3">
        <v>0</v>
      </c>
      <c r="F41" s="3">
        <v>0</v>
      </c>
      <c r="G41" s="3">
        <v>0</v>
      </c>
      <c r="H41" s="3">
        <v>0</v>
      </c>
      <c r="I41" s="3">
        <v>0</v>
      </c>
      <c r="J41" s="3">
        <v>0</v>
      </c>
      <c r="K41" s="3">
        <v>0</v>
      </c>
      <c r="L41" s="3">
        <v>0</v>
      </c>
      <c r="M41" s="3">
        <v>0</v>
      </c>
      <c r="N41" s="3">
        <v>0</v>
      </c>
      <c r="O41" s="3">
        <v>0</v>
      </c>
      <c r="P41" s="3">
        <v>0</v>
      </c>
      <c r="Q41" s="3">
        <v>0</v>
      </c>
      <c r="R41" s="3">
        <v>0</v>
      </c>
      <c r="S41" s="3">
        <v>0</v>
      </c>
      <c r="T41" s="3">
        <v>0</v>
      </c>
      <c r="U41" s="3">
        <v>0</v>
      </c>
      <c r="V41" s="3">
        <v>0</v>
      </c>
      <c r="W41" s="3">
        <v>0</v>
      </c>
      <c r="X41" s="3">
        <v>0</v>
      </c>
      <c r="Y41" s="3">
        <v>0</v>
      </c>
      <c r="Z41" s="3">
        <v>0</v>
      </c>
      <c r="AA41" s="3">
        <v>0</v>
      </c>
      <c r="AB41" s="3">
        <v>0</v>
      </c>
      <c r="AC41" s="3">
        <v>0</v>
      </c>
      <c r="AD41" s="3">
        <v>0</v>
      </c>
      <c r="AE41" s="3">
        <v>0</v>
      </c>
      <c r="AF41" s="3">
        <v>0</v>
      </c>
      <c r="AG41" s="3">
        <v>0</v>
      </c>
      <c r="AH41" s="3">
        <v>0</v>
      </c>
      <c r="AI41" s="3">
        <v>0</v>
      </c>
      <c r="AJ41" s="3">
        <v>0</v>
      </c>
      <c r="AK41" s="3">
        <v>0</v>
      </c>
      <c r="AL41" s="3">
        <v>0</v>
      </c>
      <c r="AM41" s="3">
        <v>0</v>
      </c>
      <c r="AN41" s="3">
        <v>0</v>
      </c>
      <c r="AO41" s="3">
        <v>0</v>
      </c>
      <c r="AP41" s="3">
        <v>0</v>
      </c>
      <c r="AQ41" s="3">
        <v>0</v>
      </c>
      <c r="AR41" s="3">
        <v>0</v>
      </c>
      <c r="AS41" s="3">
        <v>0</v>
      </c>
      <c r="AT41" s="3">
        <v>0</v>
      </c>
      <c r="AU41" s="3">
        <v>0</v>
      </c>
      <c r="AV41" s="3">
        <v>0</v>
      </c>
      <c r="AW41" s="3">
        <v>0</v>
      </c>
    </row>
    <row r="42" spans="1:49" x14ac:dyDescent="0.25">
      <c r="A42" t="s">
        <v>41</v>
      </c>
      <c r="B42" s="3">
        <v>0</v>
      </c>
      <c r="C42" s="3">
        <v>0</v>
      </c>
      <c r="D42" s="3">
        <v>0</v>
      </c>
      <c r="E42" s="3">
        <v>0</v>
      </c>
      <c r="F42" s="3">
        <v>0</v>
      </c>
      <c r="G42" s="3">
        <v>0</v>
      </c>
      <c r="H42" s="3">
        <v>0</v>
      </c>
      <c r="I42" s="3">
        <v>0</v>
      </c>
      <c r="J42" s="3">
        <v>0</v>
      </c>
      <c r="K42" s="3">
        <v>0</v>
      </c>
      <c r="L42" s="3">
        <v>0</v>
      </c>
      <c r="M42" s="3">
        <v>0</v>
      </c>
      <c r="N42" s="3">
        <v>0</v>
      </c>
      <c r="O42" s="3">
        <v>0</v>
      </c>
      <c r="P42" s="3">
        <v>0</v>
      </c>
      <c r="Q42" s="3">
        <v>0</v>
      </c>
      <c r="R42" s="3">
        <v>0</v>
      </c>
      <c r="S42" s="3">
        <v>0</v>
      </c>
      <c r="T42" s="3">
        <v>0</v>
      </c>
      <c r="U42" s="3">
        <v>0</v>
      </c>
      <c r="V42" s="3">
        <v>0</v>
      </c>
      <c r="W42" s="3">
        <v>0</v>
      </c>
      <c r="X42" s="3">
        <v>0</v>
      </c>
      <c r="Y42" s="3">
        <v>0</v>
      </c>
      <c r="Z42" s="3">
        <v>0</v>
      </c>
      <c r="AA42" s="3">
        <v>0</v>
      </c>
      <c r="AB42" s="3">
        <v>0</v>
      </c>
      <c r="AC42" s="3">
        <v>0</v>
      </c>
      <c r="AD42" s="3">
        <v>0</v>
      </c>
      <c r="AE42" s="3">
        <v>0</v>
      </c>
      <c r="AF42" s="3">
        <v>0</v>
      </c>
      <c r="AG42" s="3">
        <v>0</v>
      </c>
      <c r="AH42" s="3">
        <v>0</v>
      </c>
      <c r="AI42" s="3">
        <v>0</v>
      </c>
      <c r="AJ42" s="3">
        <v>0</v>
      </c>
      <c r="AK42" s="3">
        <v>0</v>
      </c>
      <c r="AL42" s="3">
        <v>0</v>
      </c>
      <c r="AM42" s="3">
        <v>0</v>
      </c>
      <c r="AN42" s="3">
        <v>0</v>
      </c>
      <c r="AO42" s="3">
        <v>0</v>
      </c>
      <c r="AP42" s="3">
        <v>0</v>
      </c>
      <c r="AQ42" s="3">
        <v>0</v>
      </c>
      <c r="AR42" s="3">
        <v>0</v>
      </c>
      <c r="AS42" s="3">
        <v>0</v>
      </c>
      <c r="AT42" s="3">
        <v>0</v>
      </c>
      <c r="AU42" s="3">
        <v>0</v>
      </c>
      <c r="AV42" s="3">
        <v>0</v>
      </c>
      <c r="AW42" s="3">
        <v>0</v>
      </c>
    </row>
    <row r="43" spans="1:49" x14ac:dyDescent="0.25">
      <c r="A43" t="s">
        <v>42</v>
      </c>
      <c r="B43" s="3">
        <v>0</v>
      </c>
      <c r="C43" s="3">
        <v>0</v>
      </c>
      <c r="D43" s="3">
        <v>0</v>
      </c>
      <c r="E43" s="3">
        <v>0</v>
      </c>
      <c r="F43" s="3">
        <v>0</v>
      </c>
      <c r="G43" s="3">
        <v>0</v>
      </c>
      <c r="H43" s="3">
        <v>0</v>
      </c>
      <c r="I43" s="3">
        <v>0</v>
      </c>
      <c r="J43" s="3">
        <v>0</v>
      </c>
      <c r="K43" s="3">
        <v>0</v>
      </c>
      <c r="L43" s="3">
        <v>0</v>
      </c>
      <c r="M43" s="3">
        <v>0</v>
      </c>
      <c r="N43" s="3">
        <v>0</v>
      </c>
      <c r="O43" s="3">
        <v>0</v>
      </c>
      <c r="P43" s="3">
        <v>0</v>
      </c>
      <c r="Q43" s="3">
        <v>0</v>
      </c>
      <c r="R43" s="3">
        <v>0</v>
      </c>
      <c r="S43" s="3">
        <v>0</v>
      </c>
      <c r="T43" s="3">
        <v>0</v>
      </c>
      <c r="U43" s="3">
        <v>0</v>
      </c>
      <c r="V43" s="3">
        <v>0</v>
      </c>
      <c r="W43" s="3">
        <v>0</v>
      </c>
      <c r="X43" s="3">
        <v>0</v>
      </c>
      <c r="Y43" s="3">
        <v>0</v>
      </c>
      <c r="Z43" s="3">
        <v>0</v>
      </c>
      <c r="AA43" s="3">
        <v>0</v>
      </c>
      <c r="AB43" s="3">
        <v>0</v>
      </c>
      <c r="AC43" s="3">
        <v>0</v>
      </c>
      <c r="AD43" s="3">
        <v>0</v>
      </c>
      <c r="AE43" s="3">
        <v>0</v>
      </c>
      <c r="AF43" s="3">
        <v>0</v>
      </c>
      <c r="AG43" s="3">
        <v>0</v>
      </c>
      <c r="AH43" s="3">
        <v>0</v>
      </c>
      <c r="AI43" s="3">
        <v>0</v>
      </c>
      <c r="AJ43" s="3">
        <v>0</v>
      </c>
      <c r="AK43" s="3">
        <v>0</v>
      </c>
      <c r="AL43" s="3">
        <v>0</v>
      </c>
      <c r="AM43" s="3">
        <v>0</v>
      </c>
      <c r="AN43" s="3">
        <v>0</v>
      </c>
      <c r="AO43" s="3">
        <v>0</v>
      </c>
      <c r="AP43" s="3">
        <v>0</v>
      </c>
      <c r="AQ43" s="3">
        <v>0</v>
      </c>
      <c r="AR43" s="3">
        <v>0</v>
      </c>
      <c r="AS43" s="3">
        <v>0</v>
      </c>
      <c r="AT43" s="3">
        <v>0</v>
      </c>
      <c r="AU43" s="3">
        <v>0</v>
      </c>
      <c r="AV43" s="3">
        <v>0</v>
      </c>
      <c r="AW43" s="3">
        <v>0</v>
      </c>
    </row>
    <row r="44" spans="1:49" x14ac:dyDescent="0.25">
      <c r="A44" t="s">
        <v>43</v>
      </c>
      <c r="B44" s="3">
        <v>0</v>
      </c>
      <c r="C44" s="3">
        <v>0</v>
      </c>
      <c r="D44" s="3">
        <v>0</v>
      </c>
      <c r="E44" s="3">
        <v>0</v>
      </c>
      <c r="F44" s="3">
        <v>0</v>
      </c>
      <c r="G44" s="3">
        <v>0</v>
      </c>
      <c r="H44" s="3">
        <v>0</v>
      </c>
      <c r="I44" s="3">
        <v>0</v>
      </c>
      <c r="J44" s="3">
        <v>0</v>
      </c>
      <c r="K44" s="3">
        <v>0</v>
      </c>
      <c r="L44" s="3">
        <v>0</v>
      </c>
      <c r="M44" s="3">
        <v>0</v>
      </c>
      <c r="N44" s="3">
        <v>0</v>
      </c>
      <c r="O44" s="3">
        <v>0</v>
      </c>
      <c r="P44" s="3">
        <v>0</v>
      </c>
      <c r="Q44" s="3">
        <v>0</v>
      </c>
      <c r="R44" s="3">
        <v>0</v>
      </c>
      <c r="S44" s="3">
        <v>0</v>
      </c>
      <c r="T44" s="3">
        <v>0</v>
      </c>
      <c r="U44" s="3">
        <v>0</v>
      </c>
      <c r="V44" s="3">
        <v>0</v>
      </c>
      <c r="W44" s="3">
        <v>0</v>
      </c>
      <c r="X44" s="3">
        <v>0</v>
      </c>
      <c r="Y44" s="3">
        <v>0</v>
      </c>
      <c r="Z44" s="3">
        <v>0</v>
      </c>
      <c r="AA44" s="3">
        <v>0</v>
      </c>
      <c r="AB44" s="3">
        <v>0</v>
      </c>
      <c r="AC44" s="3">
        <v>0</v>
      </c>
      <c r="AD44" s="3">
        <v>0</v>
      </c>
      <c r="AE44" s="3">
        <v>0</v>
      </c>
      <c r="AF44" s="3">
        <v>0</v>
      </c>
      <c r="AG44" s="3">
        <v>0</v>
      </c>
      <c r="AH44" s="3">
        <v>0</v>
      </c>
      <c r="AI44" s="3">
        <v>0</v>
      </c>
      <c r="AJ44" s="3">
        <v>0</v>
      </c>
      <c r="AK44" s="3">
        <v>0</v>
      </c>
      <c r="AL44" s="3">
        <v>0</v>
      </c>
      <c r="AM44" s="3">
        <v>0</v>
      </c>
      <c r="AN44" s="3">
        <v>0</v>
      </c>
      <c r="AO44" s="3">
        <v>0</v>
      </c>
      <c r="AP44" s="3">
        <v>0</v>
      </c>
      <c r="AQ44" s="3">
        <v>0</v>
      </c>
      <c r="AR44" s="3">
        <v>0</v>
      </c>
      <c r="AS44" s="3">
        <v>0</v>
      </c>
      <c r="AT44" s="3">
        <v>0</v>
      </c>
      <c r="AU44" s="3">
        <v>0</v>
      </c>
      <c r="AV44" s="3">
        <v>0</v>
      </c>
      <c r="AW44" s="3">
        <v>0</v>
      </c>
    </row>
    <row r="45" spans="1:49" x14ac:dyDescent="0.25">
      <c r="A45" s="36" t="s">
        <v>44</v>
      </c>
      <c r="B45" s="3">
        <v>0</v>
      </c>
      <c r="C45" s="3">
        <v>0</v>
      </c>
      <c r="D45" s="3">
        <v>0</v>
      </c>
      <c r="E45" s="3">
        <v>0</v>
      </c>
      <c r="F45" s="3">
        <v>0</v>
      </c>
      <c r="G45" s="3">
        <v>0</v>
      </c>
      <c r="H45" s="3">
        <v>0</v>
      </c>
      <c r="I45" s="3">
        <v>0</v>
      </c>
      <c r="J45" s="3">
        <v>0</v>
      </c>
      <c r="K45" s="3">
        <v>0</v>
      </c>
      <c r="L45" s="3">
        <v>0</v>
      </c>
      <c r="M45" s="3">
        <v>0</v>
      </c>
      <c r="N45" s="3">
        <v>0</v>
      </c>
      <c r="O45" s="3">
        <v>0</v>
      </c>
      <c r="P45" s="3">
        <v>0</v>
      </c>
      <c r="Q45" s="3">
        <v>0</v>
      </c>
      <c r="R45" s="3">
        <v>0</v>
      </c>
      <c r="S45" s="3">
        <v>0</v>
      </c>
      <c r="T45" s="3">
        <v>0</v>
      </c>
      <c r="U45" s="3">
        <v>0</v>
      </c>
      <c r="V45" s="3">
        <v>0</v>
      </c>
      <c r="W45" s="3">
        <v>0</v>
      </c>
      <c r="X45" s="3">
        <v>0</v>
      </c>
      <c r="Y45" s="3">
        <v>0</v>
      </c>
      <c r="Z45" s="3">
        <v>0</v>
      </c>
      <c r="AA45" s="3">
        <v>0</v>
      </c>
      <c r="AB45" s="3">
        <v>0</v>
      </c>
      <c r="AC45" s="3">
        <v>0</v>
      </c>
      <c r="AD45" s="3">
        <v>0</v>
      </c>
      <c r="AE45" s="3">
        <v>0</v>
      </c>
      <c r="AF45" s="3">
        <v>0</v>
      </c>
      <c r="AG45" s="3">
        <v>0</v>
      </c>
      <c r="AH45" s="3">
        <v>0</v>
      </c>
      <c r="AI45" s="3">
        <v>0</v>
      </c>
      <c r="AJ45" s="3">
        <v>0</v>
      </c>
      <c r="AK45" s="3">
        <v>0</v>
      </c>
      <c r="AL45" s="3">
        <v>0</v>
      </c>
      <c r="AM45" s="3">
        <v>0</v>
      </c>
      <c r="AN45" s="3">
        <v>0</v>
      </c>
      <c r="AO45" s="3">
        <v>0</v>
      </c>
      <c r="AP45" s="3">
        <v>0</v>
      </c>
      <c r="AQ45" s="3">
        <v>0</v>
      </c>
      <c r="AR45" s="3">
        <v>0</v>
      </c>
      <c r="AS45" s="3">
        <v>0</v>
      </c>
      <c r="AT45" s="3">
        <v>0</v>
      </c>
      <c r="AU45" s="3">
        <v>0</v>
      </c>
      <c r="AV45" s="3">
        <v>0</v>
      </c>
      <c r="AW45" s="3">
        <v>0</v>
      </c>
    </row>
    <row r="46" spans="1:49" x14ac:dyDescent="0.25">
      <c r="A46" t="s">
        <v>45</v>
      </c>
      <c r="B46" s="3">
        <v>0</v>
      </c>
      <c r="C46" s="3">
        <v>0</v>
      </c>
      <c r="D46" s="3">
        <v>0</v>
      </c>
      <c r="E46" s="3">
        <v>0</v>
      </c>
      <c r="F46" s="3">
        <v>0</v>
      </c>
      <c r="G46" s="3">
        <v>0</v>
      </c>
      <c r="H46" s="3">
        <v>0</v>
      </c>
      <c r="I46" s="3">
        <v>0</v>
      </c>
      <c r="J46" s="3">
        <v>0</v>
      </c>
      <c r="K46" s="3">
        <v>0</v>
      </c>
      <c r="L46" s="3">
        <v>0</v>
      </c>
      <c r="M46" s="3">
        <v>0</v>
      </c>
      <c r="N46" s="3">
        <v>0</v>
      </c>
      <c r="O46" s="3">
        <v>0</v>
      </c>
      <c r="P46" s="3">
        <v>0</v>
      </c>
      <c r="Q46" s="3">
        <v>0</v>
      </c>
      <c r="R46" s="3">
        <v>0</v>
      </c>
      <c r="S46" s="3">
        <v>0</v>
      </c>
      <c r="T46" s="3">
        <v>0</v>
      </c>
      <c r="U46" s="3">
        <v>0</v>
      </c>
      <c r="V46" s="3">
        <v>0</v>
      </c>
      <c r="W46" s="3">
        <v>0</v>
      </c>
      <c r="X46" s="3">
        <v>0</v>
      </c>
      <c r="Y46" s="3">
        <v>0</v>
      </c>
      <c r="Z46" s="3">
        <v>0</v>
      </c>
      <c r="AA46" s="3">
        <v>0</v>
      </c>
      <c r="AB46" s="3">
        <v>0</v>
      </c>
      <c r="AC46" s="3">
        <v>0</v>
      </c>
      <c r="AD46" s="3">
        <v>0</v>
      </c>
      <c r="AE46" s="3">
        <v>0</v>
      </c>
      <c r="AF46" s="3">
        <v>0</v>
      </c>
      <c r="AG46" s="3">
        <v>0</v>
      </c>
      <c r="AH46" s="3">
        <v>0</v>
      </c>
      <c r="AI46" s="3">
        <v>0</v>
      </c>
      <c r="AJ46" s="3">
        <v>0</v>
      </c>
      <c r="AK46" s="3">
        <v>0</v>
      </c>
      <c r="AL46" s="3">
        <v>0</v>
      </c>
      <c r="AM46" s="3">
        <v>0</v>
      </c>
      <c r="AN46" s="3">
        <v>0</v>
      </c>
      <c r="AO46" s="3">
        <v>0</v>
      </c>
      <c r="AP46" s="3">
        <v>0</v>
      </c>
      <c r="AQ46" s="3">
        <v>0</v>
      </c>
      <c r="AR46" s="3">
        <v>0</v>
      </c>
      <c r="AS46" s="3">
        <v>0</v>
      </c>
      <c r="AT46" s="3">
        <v>0</v>
      </c>
      <c r="AU46" s="3">
        <v>0</v>
      </c>
      <c r="AV46" s="3">
        <v>0</v>
      </c>
      <c r="AW46" s="3">
        <v>0</v>
      </c>
    </row>
    <row r="47" spans="1:49" x14ac:dyDescent="0.25">
      <c r="A47" t="s">
        <v>46</v>
      </c>
      <c r="B47" s="3">
        <v>0</v>
      </c>
      <c r="C47" s="3">
        <v>0</v>
      </c>
      <c r="D47" s="3">
        <v>0</v>
      </c>
      <c r="E47" s="3">
        <v>0</v>
      </c>
      <c r="F47" s="3">
        <v>0</v>
      </c>
      <c r="G47" s="3">
        <v>0</v>
      </c>
      <c r="H47" s="3">
        <v>0</v>
      </c>
      <c r="I47" s="3">
        <v>0</v>
      </c>
      <c r="J47" s="3">
        <v>0</v>
      </c>
      <c r="K47" s="3">
        <v>0</v>
      </c>
      <c r="L47" s="3">
        <v>0</v>
      </c>
      <c r="M47" s="3">
        <v>0</v>
      </c>
      <c r="N47" s="3">
        <v>0</v>
      </c>
      <c r="O47" s="3">
        <v>0</v>
      </c>
      <c r="P47" s="3">
        <v>0</v>
      </c>
      <c r="Q47" s="3">
        <v>0</v>
      </c>
      <c r="R47" s="3">
        <v>0</v>
      </c>
      <c r="S47" s="3">
        <v>0</v>
      </c>
      <c r="T47" s="3">
        <v>0</v>
      </c>
      <c r="U47" s="3">
        <v>0</v>
      </c>
      <c r="V47" s="3">
        <v>0</v>
      </c>
      <c r="W47" s="3">
        <v>0</v>
      </c>
      <c r="X47" s="3">
        <v>0</v>
      </c>
      <c r="Y47" s="3">
        <v>0</v>
      </c>
      <c r="Z47" s="3">
        <v>0</v>
      </c>
      <c r="AA47" s="3">
        <v>0</v>
      </c>
      <c r="AB47" s="3">
        <v>0</v>
      </c>
      <c r="AC47" s="3">
        <v>0</v>
      </c>
      <c r="AD47" s="3">
        <v>0</v>
      </c>
      <c r="AE47" s="3">
        <v>0</v>
      </c>
      <c r="AF47" s="3">
        <v>0</v>
      </c>
      <c r="AG47" s="3">
        <v>0</v>
      </c>
      <c r="AH47" s="3">
        <v>0</v>
      </c>
      <c r="AI47" s="3">
        <v>0</v>
      </c>
      <c r="AJ47" s="3">
        <v>0</v>
      </c>
      <c r="AK47" s="3">
        <v>0</v>
      </c>
      <c r="AL47" s="3">
        <v>0</v>
      </c>
      <c r="AM47" s="3">
        <v>0</v>
      </c>
      <c r="AN47" s="3">
        <v>0</v>
      </c>
      <c r="AO47" s="3">
        <v>0</v>
      </c>
      <c r="AP47" s="3">
        <v>0</v>
      </c>
      <c r="AQ47" s="3">
        <v>0</v>
      </c>
      <c r="AR47" s="3">
        <v>0</v>
      </c>
      <c r="AS47" s="3">
        <v>0</v>
      </c>
      <c r="AT47" s="3">
        <v>0</v>
      </c>
      <c r="AU47" s="3">
        <v>0</v>
      </c>
      <c r="AV47" s="3">
        <v>0</v>
      </c>
      <c r="AW47" s="3">
        <v>0</v>
      </c>
    </row>
    <row r="48" spans="1:49" x14ac:dyDescent="0.25">
      <c r="A48" t="s">
        <v>47</v>
      </c>
      <c r="B48" s="3">
        <v>0</v>
      </c>
      <c r="C48" s="3">
        <v>0</v>
      </c>
      <c r="D48" s="3">
        <v>0</v>
      </c>
      <c r="E48" s="3">
        <v>0</v>
      </c>
      <c r="F48" s="3">
        <v>0</v>
      </c>
      <c r="G48" s="3">
        <v>0</v>
      </c>
      <c r="H48" s="3">
        <v>0</v>
      </c>
      <c r="I48" s="3">
        <v>0</v>
      </c>
      <c r="J48" s="3">
        <v>0</v>
      </c>
      <c r="K48" s="3">
        <v>0</v>
      </c>
      <c r="L48" s="3">
        <v>0</v>
      </c>
      <c r="M48" s="3">
        <v>0</v>
      </c>
      <c r="N48" s="3">
        <v>0</v>
      </c>
      <c r="O48" s="3">
        <v>0</v>
      </c>
      <c r="P48" s="3">
        <v>0</v>
      </c>
      <c r="Q48" s="3">
        <v>0</v>
      </c>
      <c r="R48" s="3">
        <v>0</v>
      </c>
      <c r="S48" s="3">
        <v>0</v>
      </c>
      <c r="T48" s="3">
        <v>0</v>
      </c>
      <c r="U48" s="3">
        <v>0</v>
      </c>
      <c r="V48" s="3">
        <v>0</v>
      </c>
      <c r="W48" s="3">
        <v>0</v>
      </c>
      <c r="X48" s="3">
        <v>0</v>
      </c>
      <c r="Y48" s="3">
        <v>0</v>
      </c>
      <c r="Z48" s="3">
        <v>0</v>
      </c>
      <c r="AA48" s="3">
        <v>0</v>
      </c>
      <c r="AB48" s="3">
        <v>0</v>
      </c>
      <c r="AC48" s="3">
        <v>0</v>
      </c>
      <c r="AD48" s="3">
        <v>0</v>
      </c>
      <c r="AE48" s="3">
        <v>0</v>
      </c>
      <c r="AF48" s="3">
        <v>0</v>
      </c>
      <c r="AG48" s="3">
        <v>0</v>
      </c>
      <c r="AH48" s="3">
        <v>0</v>
      </c>
      <c r="AI48" s="3">
        <v>0</v>
      </c>
      <c r="AJ48" s="3">
        <v>0</v>
      </c>
      <c r="AK48" s="3">
        <v>0</v>
      </c>
      <c r="AL48" s="3">
        <v>0</v>
      </c>
      <c r="AM48" s="3">
        <v>0</v>
      </c>
      <c r="AN48" s="3">
        <v>0</v>
      </c>
      <c r="AO48" s="3">
        <v>0</v>
      </c>
      <c r="AP48" s="3">
        <v>0</v>
      </c>
      <c r="AQ48" s="3">
        <v>0</v>
      </c>
      <c r="AR48" s="3">
        <v>0</v>
      </c>
      <c r="AS48" s="3">
        <v>0</v>
      </c>
      <c r="AT48" s="3">
        <v>0</v>
      </c>
      <c r="AU48" s="3">
        <v>0</v>
      </c>
      <c r="AV48" s="3">
        <v>0</v>
      </c>
      <c r="AW48" s="3">
        <v>0</v>
      </c>
    </row>
    <row r="49" spans="1:49" x14ac:dyDescent="0.25">
      <c r="A49" t="s">
        <v>48</v>
      </c>
      <c r="B49" s="3">
        <v>0</v>
      </c>
      <c r="C49" s="3">
        <v>0</v>
      </c>
      <c r="D49" s="3">
        <v>0</v>
      </c>
      <c r="E49" s="3">
        <v>0</v>
      </c>
      <c r="F49" s="3">
        <v>0</v>
      </c>
      <c r="G49" s="3">
        <v>0</v>
      </c>
      <c r="H49" s="3">
        <v>0</v>
      </c>
      <c r="I49" s="3">
        <v>0</v>
      </c>
      <c r="J49" s="3">
        <v>0</v>
      </c>
      <c r="K49" s="3">
        <v>0</v>
      </c>
      <c r="L49" s="3">
        <v>0</v>
      </c>
      <c r="M49" s="3">
        <v>0</v>
      </c>
      <c r="N49" s="3">
        <v>0</v>
      </c>
      <c r="O49" s="3">
        <v>0</v>
      </c>
      <c r="P49" s="3">
        <v>0</v>
      </c>
      <c r="Q49" s="3">
        <v>0</v>
      </c>
      <c r="R49" s="3">
        <v>0</v>
      </c>
      <c r="S49" s="3">
        <v>0</v>
      </c>
      <c r="T49" s="3">
        <v>0</v>
      </c>
      <c r="U49" s="3">
        <v>0</v>
      </c>
      <c r="V49" s="3">
        <v>0</v>
      </c>
      <c r="W49" s="3">
        <v>0</v>
      </c>
      <c r="X49" s="3">
        <v>0</v>
      </c>
      <c r="Y49" s="3">
        <v>0</v>
      </c>
      <c r="Z49" s="3">
        <v>0</v>
      </c>
      <c r="AA49" s="3">
        <v>0</v>
      </c>
      <c r="AB49" s="3">
        <v>0</v>
      </c>
      <c r="AC49" s="3">
        <v>0</v>
      </c>
      <c r="AD49" s="3">
        <v>0</v>
      </c>
      <c r="AE49" s="3">
        <v>0</v>
      </c>
      <c r="AF49" s="3">
        <v>0</v>
      </c>
      <c r="AG49" s="3">
        <v>0</v>
      </c>
      <c r="AH49" s="3">
        <v>0</v>
      </c>
      <c r="AI49" s="3">
        <v>0</v>
      </c>
      <c r="AJ49" s="3">
        <v>0</v>
      </c>
      <c r="AK49" s="3">
        <v>0</v>
      </c>
      <c r="AL49" s="3">
        <v>0</v>
      </c>
      <c r="AM49" s="3">
        <v>0</v>
      </c>
      <c r="AN49" s="3">
        <v>0</v>
      </c>
      <c r="AO49" s="3">
        <v>0</v>
      </c>
      <c r="AP49" s="3">
        <v>0</v>
      </c>
      <c r="AQ49" s="3">
        <v>0</v>
      </c>
      <c r="AR49" s="3">
        <v>0</v>
      </c>
      <c r="AS49" s="3">
        <v>0</v>
      </c>
      <c r="AT49" s="3">
        <v>0</v>
      </c>
      <c r="AU49" s="3">
        <v>0</v>
      </c>
      <c r="AV49" s="3">
        <v>0</v>
      </c>
      <c r="AW49" s="3">
        <v>0</v>
      </c>
    </row>
    <row r="50" spans="1:49" x14ac:dyDescent="0.25">
      <c r="A50" s="36" t="s">
        <v>49</v>
      </c>
      <c r="B50" s="3">
        <v>0</v>
      </c>
      <c r="C50" s="3">
        <v>0</v>
      </c>
      <c r="D50" s="3">
        <v>0</v>
      </c>
      <c r="E50" s="3">
        <v>0</v>
      </c>
      <c r="F50" s="3">
        <v>0</v>
      </c>
      <c r="G50" s="3">
        <v>0</v>
      </c>
      <c r="H50" s="3">
        <v>0</v>
      </c>
      <c r="I50" s="3">
        <v>0</v>
      </c>
      <c r="J50" s="3">
        <v>0</v>
      </c>
      <c r="K50" s="3">
        <v>0</v>
      </c>
      <c r="L50" s="3">
        <v>0</v>
      </c>
      <c r="M50" s="3">
        <v>0</v>
      </c>
      <c r="N50" s="3">
        <v>0</v>
      </c>
      <c r="O50" s="3">
        <v>0</v>
      </c>
      <c r="P50" s="3">
        <v>0</v>
      </c>
      <c r="Q50" s="3">
        <v>0</v>
      </c>
      <c r="R50" s="3">
        <v>0</v>
      </c>
      <c r="S50" s="3">
        <v>0</v>
      </c>
      <c r="T50" s="3">
        <v>0</v>
      </c>
      <c r="U50" s="3">
        <v>0</v>
      </c>
      <c r="V50" s="3">
        <v>0</v>
      </c>
      <c r="W50" s="3">
        <v>0</v>
      </c>
      <c r="X50" s="3">
        <v>0</v>
      </c>
      <c r="Y50" s="3">
        <v>0</v>
      </c>
      <c r="Z50" s="3">
        <v>0</v>
      </c>
      <c r="AA50" s="3">
        <v>0</v>
      </c>
      <c r="AB50" s="3">
        <v>0</v>
      </c>
      <c r="AC50" s="3">
        <v>0</v>
      </c>
      <c r="AD50" s="3">
        <v>0</v>
      </c>
      <c r="AE50" s="3">
        <v>0</v>
      </c>
      <c r="AF50" s="3">
        <v>0</v>
      </c>
      <c r="AG50" s="3">
        <v>0</v>
      </c>
      <c r="AH50" s="3">
        <v>0</v>
      </c>
      <c r="AI50" s="3">
        <v>0</v>
      </c>
      <c r="AJ50" s="3">
        <v>0</v>
      </c>
      <c r="AK50" s="3">
        <v>0</v>
      </c>
      <c r="AL50" s="3">
        <v>0</v>
      </c>
      <c r="AM50" s="3">
        <v>0</v>
      </c>
      <c r="AN50" s="3">
        <v>0</v>
      </c>
      <c r="AO50" s="3">
        <v>0</v>
      </c>
      <c r="AP50" s="3">
        <v>0</v>
      </c>
      <c r="AQ50" s="3">
        <v>0</v>
      </c>
      <c r="AR50" s="3">
        <v>0</v>
      </c>
      <c r="AS50" s="3">
        <v>0</v>
      </c>
      <c r="AT50" s="3">
        <v>0</v>
      </c>
      <c r="AU50" s="3">
        <v>0</v>
      </c>
      <c r="AV50" s="3">
        <v>0</v>
      </c>
      <c r="AW50" s="3">
        <v>0</v>
      </c>
    </row>
    <row r="51" spans="1:49" x14ac:dyDescent="0.25">
      <c r="A51" t="s">
        <v>50</v>
      </c>
      <c r="B51" s="3">
        <v>0</v>
      </c>
      <c r="C51" s="3">
        <v>0</v>
      </c>
      <c r="D51" s="3">
        <v>0</v>
      </c>
      <c r="E51" s="3">
        <v>0</v>
      </c>
      <c r="F51" s="3">
        <v>0</v>
      </c>
      <c r="G51" s="3">
        <v>0</v>
      </c>
      <c r="H51" s="3">
        <v>0</v>
      </c>
      <c r="I51" s="3">
        <v>0</v>
      </c>
      <c r="J51" s="3">
        <v>0</v>
      </c>
      <c r="K51" s="3">
        <v>0</v>
      </c>
      <c r="L51" s="3">
        <v>0</v>
      </c>
      <c r="M51" s="3">
        <v>0</v>
      </c>
      <c r="N51" s="3">
        <v>0</v>
      </c>
      <c r="O51" s="3">
        <v>0</v>
      </c>
      <c r="P51" s="3">
        <v>0</v>
      </c>
      <c r="Q51" s="3">
        <v>0</v>
      </c>
      <c r="R51" s="3">
        <v>0</v>
      </c>
      <c r="S51" s="3">
        <v>0</v>
      </c>
      <c r="T51" s="3">
        <v>0</v>
      </c>
      <c r="U51" s="3">
        <v>0</v>
      </c>
      <c r="V51" s="3">
        <v>0</v>
      </c>
      <c r="W51" s="3">
        <v>0</v>
      </c>
      <c r="X51" s="3">
        <v>0</v>
      </c>
      <c r="Y51" s="3">
        <v>0</v>
      </c>
      <c r="Z51" s="3">
        <v>0</v>
      </c>
      <c r="AA51" s="3">
        <v>0</v>
      </c>
      <c r="AB51" s="3">
        <v>0</v>
      </c>
      <c r="AC51" s="3">
        <v>0</v>
      </c>
      <c r="AD51" s="3">
        <v>0</v>
      </c>
      <c r="AE51" s="3">
        <v>0</v>
      </c>
      <c r="AF51" s="3">
        <v>0</v>
      </c>
      <c r="AG51" s="3">
        <v>0</v>
      </c>
      <c r="AH51" s="3">
        <v>0</v>
      </c>
      <c r="AI51" s="3">
        <v>0</v>
      </c>
      <c r="AJ51" s="3">
        <v>0</v>
      </c>
      <c r="AK51" s="3">
        <v>0</v>
      </c>
      <c r="AL51" s="3">
        <v>0</v>
      </c>
      <c r="AM51" s="3">
        <v>0</v>
      </c>
      <c r="AN51" s="3">
        <v>0</v>
      </c>
      <c r="AO51" s="3">
        <v>0</v>
      </c>
      <c r="AP51" s="3">
        <v>0</v>
      </c>
      <c r="AQ51" s="3">
        <v>0</v>
      </c>
      <c r="AR51" s="3">
        <v>0</v>
      </c>
      <c r="AS51" s="3">
        <v>0</v>
      </c>
      <c r="AT51" s="3">
        <v>0</v>
      </c>
      <c r="AU51" s="3">
        <v>0</v>
      </c>
      <c r="AV51" s="3">
        <v>0</v>
      </c>
      <c r="AW51" s="3">
        <v>0</v>
      </c>
    </row>
    <row r="52" spans="1:49" x14ac:dyDescent="0.25">
      <c r="A52" t="s">
        <v>51</v>
      </c>
      <c r="B52" s="3">
        <v>0</v>
      </c>
      <c r="C52" s="3">
        <v>0</v>
      </c>
      <c r="D52" s="3">
        <v>0</v>
      </c>
      <c r="E52" s="3">
        <v>0</v>
      </c>
      <c r="F52" s="3">
        <v>0</v>
      </c>
      <c r="G52" s="3">
        <v>0</v>
      </c>
      <c r="H52" s="3">
        <v>0</v>
      </c>
      <c r="I52" s="3">
        <v>0</v>
      </c>
      <c r="J52" s="3">
        <v>0</v>
      </c>
      <c r="K52" s="3">
        <v>0</v>
      </c>
      <c r="L52" s="3">
        <v>0</v>
      </c>
      <c r="M52" s="3">
        <v>0</v>
      </c>
      <c r="N52" s="3">
        <v>0</v>
      </c>
      <c r="O52" s="3">
        <v>0</v>
      </c>
      <c r="P52" s="3">
        <v>0</v>
      </c>
      <c r="Q52" s="3">
        <v>0</v>
      </c>
      <c r="R52" s="3">
        <v>0</v>
      </c>
      <c r="S52" s="3">
        <v>0</v>
      </c>
      <c r="T52" s="3">
        <v>0</v>
      </c>
      <c r="U52" s="3">
        <v>0</v>
      </c>
      <c r="V52" s="3">
        <v>0</v>
      </c>
      <c r="W52" s="3">
        <v>0</v>
      </c>
      <c r="X52" s="3">
        <v>0</v>
      </c>
      <c r="Y52" s="3">
        <v>0</v>
      </c>
      <c r="Z52" s="3">
        <v>0</v>
      </c>
      <c r="AA52" s="3">
        <v>0</v>
      </c>
      <c r="AB52" s="3">
        <v>0</v>
      </c>
      <c r="AC52" s="3">
        <v>0</v>
      </c>
      <c r="AD52" s="3">
        <v>0</v>
      </c>
      <c r="AE52" s="3">
        <v>0</v>
      </c>
      <c r="AF52" s="3">
        <v>0</v>
      </c>
      <c r="AG52" s="3">
        <v>0</v>
      </c>
      <c r="AH52" s="3">
        <v>0</v>
      </c>
      <c r="AI52" s="3">
        <v>0</v>
      </c>
      <c r="AJ52" s="3">
        <v>0</v>
      </c>
      <c r="AK52" s="3">
        <v>0</v>
      </c>
      <c r="AL52" s="3">
        <v>0</v>
      </c>
      <c r="AM52" s="3">
        <v>0</v>
      </c>
      <c r="AN52" s="3">
        <v>0</v>
      </c>
      <c r="AO52" s="3">
        <v>0</v>
      </c>
      <c r="AP52" s="3">
        <v>0</v>
      </c>
      <c r="AQ52" s="3">
        <v>0</v>
      </c>
      <c r="AR52" s="3">
        <v>0</v>
      </c>
      <c r="AS52" s="3">
        <v>0</v>
      </c>
      <c r="AT52" s="3">
        <v>0</v>
      </c>
      <c r="AU52" s="3">
        <v>0</v>
      </c>
      <c r="AV52" s="3">
        <v>0</v>
      </c>
      <c r="AW52" s="3">
        <v>0</v>
      </c>
    </row>
    <row r="53" spans="1:49" x14ac:dyDescent="0.25">
      <c r="A53" t="s">
        <v>52</v>
      </c>
      <c r="B53" s="3">
        <v>0</v>
      </c>
      <c r="C53" s="3">
        <v>0</v>
      </c>
      <c r="D53" s="3">
        <v>0</v>
      </c>
      <c r="E53" s="3">
        <v>0</v>
      </c>
      <c r="F53" s="3">
        <v>0</v>
      </c>
      <c r="G53" s="3">
        <v>0</v>
      </c>
      <c r="H53" s="3">
        <v>0</v>
      </c>
      <c r="I53" s="3">
        <v>0</v>
      </c>
      <c r="J53" s="3">
        <v>0</v>
      </c>
      <c r="K53" s="3">
        <v>0</v>
      </c>
      <c r="L53" s="3">
        <v>0</v>
      </c>
      <c r="M53" s="3">
        <v>0</v>
      </c>
      <c r="N53" s="3">
        <v>0</v>
      </c>
      <c r="O53" s="3">
        <v>0</v>
      </c>
      <c r="P53" s="3">
        <v>0</v>
      </c>
      <c r="Q53" s="3">
        <v>0</v>
      </c>
      <c r="R53" s="3">
        <v>0</v>
      </c>
      <c r="S53" s="3">
        <v>0</v>
      </c>
      <c r="T53" s="3">
        <v>0</v>
      </c>
      <c r="U53" s="3">
        <v>0</v>
      </c>
      <c r="V53" s="3">
        <v>0</v>
      </c>
      <c r="W53" s="3">
        <v>0</v>
      </c>
      <c r="X53" s="3">
        <v>0</v>
      </c>
      <c r="Y53" s="3">
        <v>0</v>
      </c>
      <c r="Z53" s="3">
        <v>0</v>
      </c>
      <c r="AA53" s="3">
        <v>0</v>
      </c>
      <c r="AB53" s="3">
        <v>0</v>
      </c>
      <c r="AC53" s="3">
        <v>0</v>
      </c>
      <c r="AD53" s="3">
        <v>0</v>
      </c>
      <c r="AE53" s="3">
        <v>0</v>
      </c>
      <c r="AF53" s="3">
        <v>0</v>
      </c>
      <c r="AG53" s="3">
        <v>0</v>
      </c>
      <c r="AH53" s="3">
        <v>0</v>
      </c>
      <c r="AI53" s="3">
        <v>0</v>
      </c>
      <c r="AJ53" s="3">
        <v>0</v>
      </c>
      <c r="AK53" s="3">
        <v>0</v>
      </c>
      <c r="AL53" s="3">
        <v>0</v>
      </c>
      <c r="AM53" s="3">
        <v>0</v>
      </c>
      <c r="AN53" s="3">
        <v>0</v>
      </c>
      <c r="AO53" s="3">
        <v>0</v>
      </c>
      <c r="AP53" s="3">
        <v>0</v>
      </c>
      <c r="AQ53" s="3">
        <v>0</v>
      </c>
      <c r="AR53" s="3">
        <v>0</v>
      </c>
      <c r="AS53" s="3">
        <v>0</v>
      </c>
      <c r="AT53" s="3">
        <v>0</v>
      </c>
      <c r="AU53" s="3">
        <v>0</v>
      </c>
      <c r="AV53" s="3">
        <v>0</v>
      </c>
      <c r="AW53" s="3">
        <v>0</v>
      </c>
    </row>
    <row r="54" spans="1:49" x14ac:dyDescent="0.25">
      <c r="A54" s="36" t="s">
        <v>53</v>
      </c>
      <c r="B54" s="3">
        <v>0</v>
      </c>
      <c r="C54" s="3">
        <v>0</v>
      </c>
      <c r="D54" s="3">
        <v>0</v>
      </c>
      <c r="E54" s="3">
        <v>0</v>
      </c>
      <c r="F54" s="3">
        <v>0</v>
      </c>
      <c r="G54" s="3">
        <v>0</v>
      </c>
      <c r="H54" s="3">
        <v>0</v>
      </c>
      <c r="I54" s="3">
        <v>0</v>
      </c>
      <c r="J54" s="3">
        <v>0</v>
      </c>
      <c r="K54" s="3">
        <v>0</v>
      </c>
      <c r="L54" s="3">
        <v>0</v>
      </c>
      <c r="M54" s="3">
        <v>0</v>
      </c>
      <c r="N54" s="3">
        <v>0</v>
      </c>
      <c r="O54" s="3">
        <v>0</v>
      </c>
      <c r="P54" s="3">
        <v>0</v>
      </c>
      <c r="Q54" s="3">
        <v>0</v>
      </c>
      <c r="R54" s="3">
        <v>0</v>
      </c>
      <c r="S54" s="3">
        <v>0</v>
      </c>
      <c r="T54" s="3">
        <v>0</v>
      </c>
      <c r="U54" s="3">
        <v>0</v>
      </c>
      <c r="V54" s="3">
        <v>0</v>
      </c>
      <c r="W54" s="3">
        <v>0</v>
      </c>
      <c r="X54" s="3">
        <v>0</v>
      </c>
      <c r="Y54" s="3">
        <v>0</v>
      </c>
      <c r="Z54" s="3">
        <v>0</v>
      </c>
      <c r="AA54" s="3">
        <v>0</v>
      </c>
      <c r="AB54" s="3">
        <v>0</v>
      </c>
      <c r="AC54" s="3">
        <v>0</v>
      </c>
      <c r="AD54" s="3">
        <v>0</v>
      </c>
      <c r="AE54" s="3">
        <v>0</v>
      </c>
      <c r="AF54" s="3">
        <v>0</v>
      </c>
      <c r="AG54" s="3">
        <v>0</v>
      </c>
      <c r="AH54" s="3">
        <v>0</v>
      </c>
      <c r="AI54" s="3">
        <v>0</v>
      </c>
      <c r="AJ54" s="3">
        <v>0</v>
      </c>
      <c r="AK54" s="3">
        <v>0</v>
      </c>
      <c r="AL54" s="3">
        <v>0</v>
      </c>
      <c r="AM54" s="3">
        <v>0</v>
      </c>
      <c r="AN54" s="3">
        <v>0</v>
      </c>
      <c r="AO54" s="3">
        <v>0</v>
      </c>
      <c r="AP54" s="3">
        <v>0</v>
      </c>
      <c r="AQ54" s="3">
        <v>0</v>
      </c>
      <c r="AR54" s="3">
        <v>0</v>
      </c>
      <c r="AS54" s="3">
        <v>0</v>
      </c>
      <c r="AT54" s="3">
        <v>0</v>
      </c>
      <c r="AU54" s="3">
        <v>0</v>
      </c>
      <c r="AV54" s="3">
        <v>0</v>
      </c>
      <c r="AW54" s="3">
        <v>0</v>
      </c>
    </row>
    <row r="55" spans="1:49" x14ac:dyDescent="0.25">
      <c r="A55" s="36" t="s">
        <v>54</v>
      </c>
      <c r="B55" s="3">
        <v>0</v>
      </c>
      <c r="C55" s="3">
        <v>0</v>
      </c>
      <c r="D55" s="3">
        <v>0</v>
      </c>
      <c r="E55" s="3">
        <v>0</v>
      </c>
      <c r="F55" s="3">
        <v>0</v>
      </c>
      <c r="G55" s="3">
        <v>0</v>
      </c>
      <c r="H55" s="3">
        <v>0</v>
      </c>
      <c r="I55" s="3">
        <v>0</v>
      </c>
      <c r="J55" s="3">
        <v>0</v>
      </c>
      <c r="K55" s="3">
        <v>0</v>
      </c>
      <c r="L55" s="3">
        <v>0</v>
      </c>
      <c r="M55" s="3">
        <v>0</v>
      </c>
      <c r="N55" s="3">
        <v>0</v>
      </c>
      <c r="O55" s="3">
        <v>0</v>
      </c>
      <c r="P55" s="3">
        <v>0</v>
      </c>
      <c r="Q55" s="3">
        <v>0</v>
      </c>
      <c r="R55" s="3">
        <v>0</v>
      </c>
      <c r="S55" s="3">
        <v>0</v>
      </c>
      <c r="T55" s="3">
        <v>0</v>
      </c>
      <c r="U55" s="3">
        <v>0</v>
      </c>
      <c r="V55" s="3">
        <v>0</v>
      </c>
      <c r="W55" s="3">
        <v>0</v>
      </c>
      <c r="X55" s="3">
        <v>0</v>
      </c>
      <c r="Y55" s="3">
        <v>0</v>
      </c>
      <c r="Z55" s="3">
        <v>0</v>
      </c>
      <c r="AA55" s="3">
        <v>0</v>
      </c>
      <c r="AB55" s="3">
        <v>0</v>
      </c>
      <c r="AC55" s="3">
        <v>0</v>
      </c>
      <c r="AD55" s="3">
        <v>0</v>
      </c>
      <c r="AE55" s="3">
        <v>0</v>
      </c>
      <c r="AF55" s="3">
        <v>0</v>
      </c>
      <c r="AG55" s="3">
        <v>0</v>
      </c>
      <c r="AH55" s="3">
        <v>0</v>
      </c>
      <c r="AI55" s="3">
        <v>0</v>
      </c>
      <c r="AJ55" s="3">
        <v>0</v>
      </c>
      <c r="AK55" s="3">
        <v>0</v>
      </c>
      <c r="AL55" s="3">
        <v>0</v>
      </c>
      <c r="AM55" s="3">
        <v>0</v>
      </c>
      <c r="AN55" s="3">
        <v>0</v>
      </c>
      <c r="AO55" s="3">
        <v>0</v>
      </c>
      <c r="AP55" s="3">
        <v>0</v>
      </c>
      <c r="AQ55" s="3">
        <v>0</v>
      </c>
      <c r="AR55" s="3">
        <v>0</v>
      </c>
      <c r="AS55" s="3">
        <v>0</v>
      </c>
      <c r="AT55" s="3">
        <v>0</v>
      </c>
      <c r="AU55" s="3">
        <v>0</v>
      </c>
      <c r="AV55" s="3">
        <v>0</v>
      </c>
      <c r="AW55" s="3">
        <v>0</v>
      </c>
    </row>
    <row r="56" spans="1:49" x14ac:dyDescent="0.25">
      <c r="A56" s="36" t="s">
        <v>55</v>
      </c>
      <c r="B56" s="3">
        <v>0</v>
      </c>
      <c r="C56" s="3">
        <v>0</v>
      </c>
      <c r="D56" s="3">
        <v>0</v>
      </c>
      <c r="E56" s="3">
        <v>0</v>
      </c>
      <c r="F56" s="3">
        <v>0</v>
      </c>
      <c r="G56" s="3">
        <v>0</v>
      </c>
      <c r="H56" s="3">
        <v>0</v>
      </c>
      <c r="I56" s="3">
        <v>0</v>
      </c>
      <c r="J56" s="3">
        <v>0</v>
      </c>
      <c r="K56" s="3">
        <v>0</v>
      </c>
      <c r="L56" s="3">
        <v>0</v>
      </c>
      <c r="M56" s="3">
        <v>0</v>
      </c>
      <c r="N56" s="3">
        <v>0</v>
      </c>
      <c r="O56" s="3">
        <v>0</v>
      </c>
      <c r="P56" s="3">
        <v>0</v>
      </c>
      <c r="Q56" s="3">
        <v>0</v>
      </c>
      <c r="R56" s="3">
        <v>0</v>
      </c>
      <c r="S56" s="3">
        <v>0</v>
      </c>
      <c r="T56" s="3">
        <v>0</v>
      </c>
      <c r="U56" s="3">
        <v>0</v>
      </c>
      <c r="V56" s="3">
        <v>0</v>
      </c>
      <c r="W56" s="3">
        <v>0</v>
      </c>
      <c r="X56" s="3">
        <v>0</v>
      </c>
      <c r="Y56" s="3">
        <v>0</v>
      </c>
      <c r="Z56" s="3">
        <v>0</v>
      </c>
      <c r="AA56" s="3">
        <v>0</v>
      </c>
      <c r="AB56" s="3">
        <v>0</v>
      </c>
      <c r="AC56" s="3">
        <v>0</v>
      </c>
      <c r="AD56" s="3">
        <v>0</v>
      </c>
      <c r="AE56" s="3">
        <v>0</v>
      </c>
      <c r="AF56" s="3">
        <v>0</v>
      </c>
      <c r="AG56" s="3">
        <v>0</v>
      </c>
      <c r="AH56" s="3">
        <v>0</v>
      </c>
      <c r="AI56" s="3">
        <v>0</v>
      </c>
      <c r="AJ56" s="3">
        <v>0</v>
      </c>
      <c r="AK56" s="3">
        <v>0</v>
      </c>
      <c r="AL56" s="3">
        <v>0</v>
      </c>
      <c r="AM56" s="3">
        <v>0</v>
      </c>
      <c r="AN56" s="3">
        <v>0</v>
      </c>
      <c r="AO56" s="3">
        <v>0</v>
      </c>
      <c r="AP56" s="3">
        <v>0</v>
      </c>
      <c r="AQ56" s="3">
        <v>0</v>
      </c>
      <c r="AR56" s="3">
        <v>0</v>
      </c>
      <c r="AS56" s="3">
        <v>0</v>
      </c>
      <c r="AT56" s="3">
        <v>0</v>
      </c>
      <c r="AU56" s="3">
        <v>0</v>
      </c>
      <c r="AV56" s="3">
        <v>0</v>
      </c>
      <c r="AW56" s="3">
        <v>0</v>
      </c>
    </row>
    <row r="57" spans="1:49" x14ac:dyDescent="0.25">
      <c r="A57" t="s">
        <v>60</v>
      </c>
      <c r="B57" s="3">
        <v>0</v>
      </c>
      <c r="C57" s="3">
        <v>0</v>
      </c>
      <c r="D57" s="3">
        <v>0</v>
      </c>
      <c r="E57" s="3">
        <v>0</v>
      </c>
      <c r="F57" s="3">
        <v>0</v>
      </c>
      <c r="G57" s="3">
        <v>0</v>
      </c>
      <c r="H57" s="3">
        <v>0</v>
      </c>
      <c r="I57" s="3">
        <v>0</v>
      </c>
      <c r="J57" s="3">
        <v>0</v>
      </c>
      <c r="K57" s="3">
        <v>0</v>
      </c>
      <c r="L57" s="3">
        <v>0</v>
      </c>
      <c r="M57" s="3">
        <v>0</v>
      </c>
      <c r="N57" s="3">
        <v>0</v>
      </c>
      <c r="O57" s="3">
        <v>0</v>
      </c>
      <c r="P57" s="3">
        <v>0</v>
      </c>
      <c r="Q57" s="3">
        <v>0</v>
      </c>
      <c r="R57" s="3">
        <v>0</v>
      </c>
      <c r="S57" s="3">
        <v>0</v>
      </c>
      <c r="T57" s="3">
        <v>0</v>
      </c>
      <c r="U57" s="3">
        <v>0</v>
      </c>
      <c r="V57" s="3">
        <v>0</v>
      </c>
      <c r="W57" s="3">
        <v>0</v>
      </c>
      <c r="X57" s="3">
        <v>0</v>
      </c>
      <c r="Y57" s="3">
        <v>0</v>
      </c>
      <c r="Z57" s="3">
        <v>0</v>
      </c>
      <c r="AA57" s="3">
        <v>0</v>
      </c>
      <c r="AB57" s="3">
        <v>0</v>
      </c>
      <c r="AC57" s="3">
        <v>0</v>
      </c>
      <c r="AD57" s="3">
        <v>0</v>
      </c>
      <c r="AE57" s="3">
        <v>0</v>
      </c>
      <c r="AF57" s="3">
        <v>0</v>
      </c>
      <c r="AG57" s="3">
        <v>0</v>
      </c>
      <c r="AH57" s="3">
        <v>0</v>
      </c>
      <c r="AI57" s="3">
        <v>0</v>
      </c>
      <c r="AJ57" s="3">
        <v>0</v>
      </c>
      <c r="AK57" s="3">
        <v>0</v>
      </c>
      <c r="AL57" s="3">
        <v>0</v>
      </c>
      <c r="AM57" s="3">
        <v>0</v>
      </c>
      <c r="AN57" s="3">
        <v>0</v>
      </c>
      <c r="AO57" s="3">
        <v>0</v>
      </c>
      <c r="AP57" s="3">
        <v>0</v>
      </c>
      <c r="AQ57" s="3">
        <v>0</v>
      </c>
      <c r="AR57" s="3">
        <v>0</v>
      </c>
      <c r="AS57" s="3">
        <v>0</v>
      </c>
      <c r="AT57" s="3">
        <v>0</v>
      </c>
      <c r="AU57" s="3">
        <v>0</v>
      </c>
      <c r="AV57" s="3">
        <v>0</v>
      </c>
      <c r="AW57" s="3">
        <v>0</v>
      </c>
    </row>
    <row r="58" spans="1:49" x14ac:dyDescent="0.25">
      <c r="A58" t="s">
        <v>59</v>
      </c>
      <c r="B58" s="3">
        <v>0</v>
      </c>
      <c r="C58" s="3">
        <v>0</v>
      </c>
      <c r="D58" s="3">
        <v>0</v>
      </c>
      <c r="E58" s="3">
        <v>0</v>
      </c>
      <c r="F58" s="3">
        <v>0</v>
      </c>
      <c r="G58" s="3">
        <v>0</v>
      </c>
      <c r="H58" s="3">
        <v>0</v>
      </c>
      <c r="I58" s="3">
        <v>0</v>
      </c>
      <c r="J58" s="3">
        <v>0</v>
      </c>
      <c r="K58" s="3">
        <v>0</v>
      </c>
      <c r="L58" s="3">
        <v>0</v>
      </c>
      <c r="M58" s="3">
        <v>0</v>
      </c>
      <c r="N58" s="3">
        <v>0</v>
      </c>
      <c r="O58" s="3">
        <v>0</v>
      </c>
      <c r="P58" s="3">
        <v>0</v>
      </c>
      <c r="Q58" s="3">
        <v>0</v>
      </c>
      <c r="R58" s="3">
        <v>0</v>
      </c>
      <c r="S58" s="3">
        <v>0</v>
      </c>
      <c r="T58" s="3">
        <v>0</v>
      </c>
      <c r="U58" s="3">
        <v>0</v>
      </c>
      <c r="V58" s="3">
        <v>0</v>
      </c>
      <c r="W58" s="3">
        <v>0</v>
      </c>
      <c r="X58" s="3">
        <v>0</v>
      </c>
      <c r="Y58" s="3">
        <v>0</v>
      </c>
      <c r="Z58" s="3">
        <v>0</v>
      </c>
      <c r="AA58" s="3">
        <v>0</v>
      </c>
      <c r="AB58" s="3">
        <v>0</v>
      </c>
      <c r="AC58" s="3">
        <v>0</v>
      </c>
      <c r="AD58" s="3">
        <v>0</v>
      </c>
      <c r="AE58" s="3">
        <v>0</v>
      </c>
      <c r="AF58" s="3">
        <v>0</v>
      </c>
      <c r="AG58" s="3">
        <v>0</v>
      </c>
      <c r="AH58" s="3">
        <v>0</v>
      </c>
      <c r="AI58" s="3">
        <v>0</v>
      </c>
      <c r="AJ58" s="3">
        <v>0</v>
      </c>
      <c r="AK58" s="3">
        <v>0</v>
      </c>
      <c r="AL58" s="3">
        <v>0</v>
      </c>
      <c r="AM58" s="3">
        <v>0</v>
      </c>
      <c r="AN58" s="3">
        <v>0</v>
      </c>
      <c r="AO58" s="3">
        <v>0</v>
      </c>
      <c r="AP58" s="3">
        <v>0</v>
      </c>
      <c r="AQ58" s="3">
        <v>0</v>
      </c>
      <c r="AR58" s="3">
        <v>0</v>
      </c>
      <c r="AS58" s="3">
        <v>0</v>
      </c>
      <c r="AT58" s="3">
        <v>0</v>
      </c>
      <c r="AU58" s="3">
        <v>0</v>
      </c>
      <c r="AV58" s="3">
        <v>0</v>
      </c>
      <c r="AW58" s="3">
        <v>0</v>
      </c>
    </row>
    <row r="59" spans="1:49" x14ac:dyDescent="0.25">
      <c r="A59" t="s">
        <v>58</v>
      </c>
      <c r="B59" s="3">
        <v>0</v>
      </c>
      <c r="C59" s="3">
        <v>0</v>
      </c>
      <c r="D59" s="3">
        <v>0</v>
      </c>
      <c r="E59" s="3">
        <v>0</v>
      </c>
      <c r="F59" s="3">
        <v>0</v>
      </c>
      <c r="G59" s="3">
        <v>0</v>
      </c>
      <c r="H59" s="3">
        <v>0</v>
      </c>
      <c r="I59" s="3">
        <v>0</v>
      </c>
      <c r="J59" s="3">
        <v>0</v>
      </c>
      <c r="K59" s="3">
        <v>0</v>
      </c>
      <c r="L59" s="3">
        <v>0</v>
      </c>
      <c r="M59" s="3">
        <v>0</v>
      </c>
      <c r="N59" s="3">
        <v>0</v>
      </c>
      <c r="O59" s="3">
        <v>0</v>
      </c>
      <c r="P59" s="3">
        <v>0</v>
      </c>
      <c r="Q59" s="3">
        <v>0</v>
      </c>
      <c r="R59" s="3">
        <v>0</v>
      </c>
      <c r="S59" s="3">
        <v>0</v>
      </c>
      <c r="T59" s="3">
        <v>0</v>
      </c>
      <c r="U59" s="3">
        <v>0</v>
      </c>
      <c r="V59" s="3">
        <v>0</v>
      </c>
      <c r="W59" s="3">
        <v>0</v>
      </c>
      <c r="X59" s="3">
        <v>0</v>
      </c>
      <c r="Y59" s="3">
        <v>0</v>
      </c>
      <c r="Z59" s="3">
        <v>0</v>
      </c>
      <c r="AA59" s="3">
        <v>0</v>
      </c>
      <c r="AB59" s="3">
        <v>0</v>
      </c>
      <c r="AC59" s="3">
        <v>0</v>
      </c>
      <c r="AD59" s="3">
        <v>0</v>
      </c>
      <c r="AE59" s="3">
        <v>0</v>
      </c>
      <c r="AF59" s="3">
        <v>0</v>
      </c>
      <c r="AG59" s="3">
        <v>0</v>
      </c>
      <c r="AH59" s="3">
        <v>0</v>
      </c>
      <c r="AI59" s="3">
        <v>0</v>
      </c>
      <c r="AJ59" s="3">
        <v>0</v>
      </c>
      <c r="AK59" s="3">
        <v>0</v>
      </c>
      <c r="AL59" s="3">
        <v>0</v>
      </c>
      <c r="AM59" s="3">
        <v>0</v>
      </c>
      <c r="AN59" s="3">
        <v>0</v>
      </c>
      <c r="AO59" s="3">
        <v>0</v>
      </c>
      <c r="AP59" s="3">
        <v>0</v>
      </c>
      <c r="AQ59" s="3">
        <v>0</v>
      </c>
      <c r="AR59" s="3">
        <v>0</v>
      </c>
      <c r="AS59" s="3">
        <v>0</v>
      </c>
      <c r="AT59" s="3">
        <v>0</v>
      </c>
      <c r="AU59" s="3">
        <v>0</v>
      </c>
      <c r="AV59" s="3">
        <v>0</v>
      </c>
      <c r="AW59" s="3">
        <v>0</v>
      </c>
    </row>
    <row r="60" spans="1:49" x14ac:dyDescent="0.25">
      <c r="A60" t="s">
        <v>57</v>
      </c>
      <c r="B60" s="3">
        <v>0</v>
      </c>
      <c r="C60" s="3">
        <v>0</v>
      </c>
      <c r="D60" s="3">
        <v>0</v>
      </c>
      <c r="E60" s="3">
        <v>0</v>
      </c>
      <c r="F60" s="3">
        <v>0</v>
      </c>
      <c r="G60" s="3">
        <v>0</v>
      </c>
      <c r="H60" s="3">
        <v>0</v>
      </c>
      <c r="I60" s="3">
        <v>0</v>
      </c>
      <c r="J60" s="3">
        <v>0</v>
      </c>
      <c r="K60" s="3">
        <v>0</v>
      </c>
      <c r="L60" s="3">
        <v>0</v>
      </c>
      <c r="M60" s="3">
        <v>0</v>
      </c>
      <c r="N60" s="3">
        <v>0</v>
      </c>
      <c r="O60" s="3">
        <v>0</v>
      </c>
      <c r="P60" s="3">
        <v>0</v>
      </c>
      <c r="Q60" s="3">
        <v>0</v>
      </c>
      <c r="R60" s="3">
        <v>0</v>
      </c>
      <c r="S60" s="3">
        <v>0</v>
      </c>
      <c r="T60" s="3">
        <v>0</v>
      </c>
      <c r="U60" s="3">
        <v>0</v>
      </c>
      <c r="V60" s="3">
        <v>0</v>
      </c>
      <c r="W60" s="3">
        <v>0</v>
      </c>
      <c r="X60" s="3">
        <v>0</v>
      </c>
      <c r="Y60" s="3">
        <v>0</v>
      </c>
      <c r="Z60" s="3">
        <v>0</v>
      </c>
      <c r="AA60" s="3">
        <v>0</v>
      </c>
      <c r="AB60" s="3">
        <v>0</v>
      </c>
      <c r="AC60" s="3">
        <v>0</v>
      </c>
      <c r="AD60" s="3">
        <v>0</v>
      </c>
      <c r="AE60" s="3">
        <v>0</v>
      </c>
      <c r="AF60" s="3">
        <v>0</v>
      </c>
      <c r="AG60" s="3">
        <v>0</v>
      </c>
      <c r="AH60" s="3">
        <v>0</v>
      </c>
      <c r="AI60" s="3">
        <v>0</v>
      </c>
      <c r="AJ60" s="3">
        <v>0</v>
      </c>
      <c r="AK60" s="3">
        <v>0</v>
      </c>
      <c r="AL60" s="3">
        <v>0</v>
      </c>
      <c r="AM60" s="3">
        <v>0</v>
      </c>
      <c r="AN60" s="3">
        <v>0</v>
      </c>
      <c r="AO60" s="3">
        <v>0</v>
      </c>
      <c r="AP60" s="3">
        <v>0</v>
      </c>
      <c r="AQ60" s="3">
        <v>0</v>
      </c>
      <c r="AR60" s="3">
        <v>0</v>
      </c>
      <c r="AS60" s="3">
        <v>0</v>
      </c>
      <c r="AT60" s="3">
        <v>0</v>
      </c>
      <c r="AU60" s="3">
        <v>0</v>
      </c>
      <c r="AV60" s="3">
        <v>0</v>
      </c>
      <c r="AW60" s="3">
        <v>0</v>
      </c>
    </row>
    <row r="61" spans="1:49" x14ac:dyDescent="0.25">
      <c r="A61" t="s">
        <v>56</v>
      </c>
      <c r="B61" s="3">
        <v>0</v>
      </c>
      <c r="C61" s="3">
        <v>0</v>
      </c>
      <c r="D61" s="3">
        <v>0</v>
      </c>
      <c r="E61" s="3">
        <v>0</v>
      </c>
      <c r="F61" s="3">
        <v>0</v>
      </c>
      <c r="G61" s="3">
        <v>0</v>
      </c>
      <c r="H61" s="3">
        <v>0</v>
      </c>
      <c r="I61" s="3">
        <v>0</v>
      </c>
      <c r="J61" s="3">
        <v>0</v>
      </c>
      <c r="K61" s="3">
        <v>0</v>
      </c>
      <c r="L61" s="3">
        <v>0</v>
      </c>
      <c r="M61" s="3">
        <v>0</v>
      </c>
      <c r="N61" s="3">
        <v>0</v>
      </c>
      <c r="O61" s="3">
        <v>0</v>
      </c>
      <c r="P61" s="3">
        <v>0</v>
      </c>
      <c r="Q61" s="3">
        <v>0</v>
      </c>
      <c r="R61" s="3">
        <v>0</v>
      </c>
      <c r="S61" s="3">
        <v>0</v>
      </c>
      <c r="T61" s="3">
        <v>0</v>
      </c>
      <c r="U61" s="3">
        <v>0</v>
      </c>
      <c r="V61" s="3">
        <v>0</v>
      </c>
      <c r="W61" s="3">
        <v>0</v>
      </c>
      <c r="X61" s="3">
        <v>0</v>
      </c>
      <c r="Y61" s="3">
        <v>0</v>
      </c>
      <c r="Z61" s="3">
        <v>0</v>
      </c>
      <c r="AA61" s="3">
        <v>0</v>
      </c>
      <c r="AB61" s="3">
        <v>0</v>
      </c>
      <c r="AC61" s="3">
        <v>0</v>
      </c>
      <c r="AD61" s="3">
        <v>0</v>
      </c>
      <c r="AE61" s="3">
        <v>0</v>
      </c>
      <c r="AF61" s="3">
        <v>0</v>
      </c>
      <c r="AG61" s="3">
        <v>0</v>
      </c>
      <c r="AH61" s="3">
        <v>0</v>
      </c>
      <c r="AI61" s="3">
        <v>0</v>
      </c>
      <c r="AJ61" s="3">
        <v>0</v>
      </c>
      <c r="AK61" s="3">
        <v>0</v>
      </c>
      <c r="AL61" s="3">
        <v>0</v>
      </c>
      <c r="AM61" s="3">
        <v>0</v>
      </c>
      <c r="AN61" s="3">
        <v>0</v>
      </c>
      <c r="AO61" s="3">
        <v>0</v>
      </c>
      <c r="AP61" s="3">
        <v>0</v>
      </c>
      <c r="AQ61" s="3">
        <v>0</v>
      </c>
      <c r="AR61" s="3">
        <v>0</v>
      </c>
      <c r="AS61" s="3">
        <v>0</v>
      </c>
      <c r="AT61" s="3">
        <v>0</v>
      </c>
      <c r="AU61" s="3">
        <v>0</v>
      </c>
      <c r="AV61" s="3">
        <v>0</v>
      </c>
      <c r="AW61" s="3">
        <v>0</v>
      </c>
    </row>
    <row r="62" spans="1:49" x14ac:dyDescent="0.25">
      <c r="A62" s="36" t="s">
        <v>61</v>
      </c>
      <c r="B62" s="3">
        <v>0</v>
      </c>
      <c r="C62" s="3">
        <v>0</v>
      </c>
      <c r="D62" s="3">
        <v>0</v>
      </c>
      <c r="E62" s="3">
        <v>0</v>
      </c>
      <c r="F62" s="3">
        <v>0</v>
      </c>
      <c r="G62" s="3">
        <v>0</v>
      </c>
      <c r="H62" s="3">
        <v>0</v>
      </c>
      <c r="I62" s="3">
        <v>0</v>
      </c>
      <c r="J62" s="3">
        <v>0</v>
      </c>
      <c r="K62" s="3">
        <v>0</v>
      </c>
      <c r="L62" s="3">
        <v>0</v>
      </c>
      <c r="M62" s="3">
        <v>0</v>
      </c>
      <c r="N62" s="3">
        <v>0</v>
      </c>
      <c r="O62" s="3">
        <v>0</v>
      </c>
      <c r="P62" s="3">
        <v>0</v>
      </c>
      <c r="Q62" s="3">
        <v>0</v>
      </c>
      <c r="R62" s="3">
        <v>0</v>
      </c>
      <c r="S62" s="3">
        <v>0</v>
      </c>
      <c r="T62" s="3">
        <v>0</v>
      </c>
      <c r="U62" s="3">
        <v>0</v>
      </c>
      <c r="V62" s="3">
        <v>0</v>
      </c>
      <c r="W62" s="3">
        <v>0</v>
      </c>
      <c r="X62" s="3">
        <v>0</v>
      </c>
      <c r="Y62" s="3">
        <v>0</v>
      </c>
      <c r="Z62" s="3">
        <v>0</v>
      </c>
      <c r="AA62" s="3">
        <v>0</v>
      </c>
      <c r="AB62" s="3">
        <v>0</v>
      </c>
      <c r="AC62" s="3">
        <v>0</v>
      </c>
      <c r="AD62" s="3">
        <v>0</v>
      </c>
      <c r="AE62" s="3">
        <v>0</v>
      </c>
      <c r="AF62" s="3">
        <v>0</v>
      </c>
      <c r="AG62" s="3">
        <v>0</v>
      </c>
      <c r="AH62" s="3">
        <v>0</v>
      </c>
      <c r="AI62" s="3">
        <v>0</v>
      </c>
      <c r="AJ62" s="3">
        <v>0</v>
      </c>
      <c r="AK62" s="3">
        <v>0</v>
      </c>
      <c r="AL62" s="3">
        <v>0</v>
      </c>
      <c r="AM62" s="3">
        <v>0</v>
      </c>
      <c r="AN62" s="3">
        <v>0</v>
      </c>
      <c r="AO62" s="3">
        <v>0</v>
      </c>
      <c r="AP62" s="3">
        <v>0</v>
      </c>
      <c r="AQ62" s="3">
        <v>0</v>
      </c>
      <c r="AR62" s="3">
        <v>0</v>
      </c>
      <c r="AS62" s="3">
        <v>0</v>
      </c>
      <c r="AT62" s="3">
        <v>0</v>
      </c>
      <c r="AU62" s="3">
        <v>0</v>
      </c>
      <c r="AV62" s="3">
        <v>0</v>
      </c>
      <c r="AW62" s="3">
        <v>0</v>
      </c>
    </row>
    <row r="63" spans="1:49" x14ac:dyDescent="0.25">
      <c r="A63" t="s">
        <v>62</v>
      </c>
      <c r="B63" s="3">
        <v>0</v>
      </c>
      <c r="C63" s="3">
        <v>0</v>
      </c>
      <c r="D63" s="3">
        <v>0</v>
      </c>
      <c r="E63" s="3">
        <v>0</v>
      </c>
      <c r="F63" s="3">
        <v>0</v>
      </c>
      <c r="G63" s="3">
        <v>0</v>
      </c>
      <c r="H63" s="3">
        <v>0</v>
      </c>
      <c r="I63" s="3">
        <v>0</v>
      </c>
      <c r="J63" s="3">
        <v>0</v>
      </c>
      <c r="K63" s="3">
        <v>0</v>
      </c>
      <c r="L63" s="3">
        <v>0</v>
      </c>
      <c r="M63" s="3">
        <v>0</v>
      </c>
      <c r="N63" s="3">
        <v>0</v>
      </c>
      <c r="O63" s="3">
        <v>0</v>
      </c>
      <c r="P63" s="3">
        <v>0</v>
      </c>
      <c r="Q63" s="3">
        <v>0</v>
      </c>
      <c r="R63" s="3">
        <v>0</v>
      </c>
      <c r="S63" s="3">
        <v>0</v>
      </c>
      <c r="T63" s="3">
        <v>0</v>
      </c>
      <c r="U63" s="3">
        <v>0</v>
      </c>
      <c r="V63" s="3">
        <v>0</v>
      </c>
      <c r="W63" s="3">
        <v>0</v>
      </c>
      <c r="X63" s="3">
        <v>0</v>
      </c>
      <c r="Y63" s="3">
        <v>0</v>
      </c>
      <c r="Z63" s="3">
        <v>0</v>
      </c>
      <c r="AA63" s="3">
        <v>0</v>
      </c>
      <c r="AB63" s="3">
        <v>0</v>
      </c>
      <c r="AC63" s="3">
        <v>0</v>
      </c>
      <c r="AD63" s="3">
        <v>0</v>
      </c>
      <c r="AE63" s="3">
        <v>0</v>
      </c>
      <c r="AF63" s="3">
        <v>0</v>
      </c>
      <c r="AG63" s="3">
        <v>0</v>
      </c>
      <c r="AH63" s="3">
        <v>0</v>
      </c>
      <c r="AI63" s="3">
        <v>0</v>
      </c>
      <c r="AJ63" s="3">
        <v>0</v>
      </c>
      <c r="AK63" s="3">
        <v>0</v>
      </c>
      <c r="AL63" s="3">
        <v>0</v>
      </c>
      <c r="AM63" s="3">
        <v>0</v>
      </c>
      <c r="AN63" s="3">
        <v>0</v>
      </c>
      <c r="AO63" s="3">
        <v>0</v>
      </c>
      <c r="AP63" s="3">
        <v>0</v>
      </c>
      <c r="AQ63" s="3">
        <v>0</v>
      </c>
      <c r="AR63" s="3">
        <v>0</v>
      </c>
      <c r="AS63" s="3">
        <v>0</v>
      </c>
      <c r="AT63" s="3">
        <v>0</v>
      </c>
      <c r="AU63" s="3">
        <v>0</v>
      </c>
      <c r="AV63" s="3">
        <v>0</v>
      </c>
      <c r="AW63" s="3">
        <v>0</v>
      </c>
    </row>
    <row r="64" spans="1:49" x14ac:dyDescent="0.25">
      <c r="A64" s="36" t="s">
        <v>63</v>
      </c>
      <c r="B64" s="3">
        <v>0</v>
      </c>
      <c r="C64" s="3">
        <v>0</v>
      </c>
      <c r="D64" s="3">
        <v>0</v>
      </c>
      <c r="E64" s="3">
        <v>0</v>
      </c>
      <c r="F64" s="3">
        <v>0</v>
      </c>
      <c r="G64" s="3">
        <v>0</v>
      </c>
      <c r="H64" s="3">
        <v>0</v>
      </c>
      <c r="I64" s="3">
        <v>0</v>
      </c>
      <c r="J64" s="3">
        <v>0</v>
      </c>
      <c r="K64" s="3">
        <v>0</v>
      </c>
      <c r="L64" s="3">
        <v>0</v>
      </c>
      <c r="M64" s="3">
        <v>0</v>
      </c>
      <c r="N64" s="3">
        <v>0</v>
      </c>
      <c r="O64" s="3">
        <v>0</v>
      </c>
      <c r="P64" s="3">
        <v>0</v>
      </c>
      <c r="Q64" s="3">
        <v>0</v>
      </c>
      <c r="R64" s="3">
        <v>0</v>
      </c>
      <c r="S64" s="3">
        <v>0</v>
      </c>
      <c r="T64" s="3">
        <v>0</v>
      </c>
      <c r="U64" s="3">
        <v>0</v>
      </c>
      <c r="V64" s="3">
        <v>0</v>
      </c>
      <c r="W64" s="3">
        <v>0</v>
      </c>
      <c r="X64" s="3">
        <v>0</v>
      </c>
      <c r="Y64" s="3">
        <v>0</v>
      </c>
      <c r="Z64" s="3">
        <v>0</v>
      </c>
      <c r="AA64" s="3">
        <v>0</v>
      </c>
      <c r="AB64" s="3">
        <v>0</v>
      </c>
      <c r="AC64" s="3">
        <v>0</v>
      </c>
      <c r="AD64" s="3">
        <v>0</v>
      </c>
      <c r="AE64" s="3">
        <v>0</v>
      </c>
      <c r="AF64" s="3">
        <v>0</v>
      </c>
      <c r="AG64" s="3">
        <v>0</v>
      </c>
      <c r="AH64" s="3">
        <v>0</v>
      </c>
      <c r="AI64" s="3">
        <v>0</v>
      </c>
      <c r="AJ64" s="3">
        <v>0</v>
      </c>
      <c r="AK64" s="3">
        <v>0</v>
      </c>
      <c r="AL64" s="3">
        <v>0</v>
      </c>
      <c r="AM64" s="3">
        <v>0</v>
      </c>
      <c r="AN64" s="3">
        <v>0</v>
      </c>
      <c r="AO64" s="3">
        <v>0</v>
      </c>
      <c r="AP64" s="3">
        <v>0</v>
      </c>
      <c r="AQ64" s="3">
        <v>0</v>
      </c>
      <c r="AR64" s="3">
        <v>0</v>
      </c>
      <c r="AS64" s="3">
        <v>0</v>
      </c>
      <c r="AT64" s="3">
        <v>0</v>
      </c>
      <c r="AU64" s="3">
        <v>0</v>
      </c>
      <c r="AV64" s="3">
        <v>0</v>
      </c>
      <c r="AW64" s="3">
        <v>0</v>
      </c>
    </row>
    <row r="65" spans="1:49" x14ac:dyDescent="0.25">
      <c r="A65" t="s">
        <v>64</v>
      </c>
      <c r="B65" s="3">
        <v>0</v>
      </c>
      <c r="C65" s="3">
        <v>0</v>
      </c>
      <c r="D65" s="3">
        <v>0</v>
      </c>
      <c r="E65" s="3">
        <v>0</v>
      </c>
      <c r="F65" s="3">
        <v>0</v>
      </c>
      <c r="G65" s="3">
        <v>0</v>
      </c>
      <c r="H65" s="3">
        <v>0</v>
      </c>
      <c r="I65" s="3">
        <v>0</v>
      </c>
      <c r="J65" s="3">
        <v>0</v>
      </c>
      <c r="K65" s="3">
        <v>0</v>
      </c>
      <c r="L65" s="3">
        <v>0</v>
      </c>
      <c r="M65" s="3">
        <v>0</v>
      </c>
      <c r="N65" s="3">
        <v>0</v>
      </c>
      <c r="O65" s="3">
        <v>0</v>
      </c>
      <c r="P65" s="3">
        <v>0</v>
      </c>
      <c r="Q65" s="3">
        <v>0</v>
      </c>
      <c r="R65" s="3">
        <v>0</v>
      </c>
      <c r="S65" s="3">
        <v>0</v>
      </c>
      <c r="T65" s="3">
        <v>0</v>
      </c>
      <c r="U65" s="3">
        <v>0</v>
      </c>
      <c r="V65" s="3">
        <v>0</v>
      </c>
      <c r="W65" s="3">
        <v>0</v>
      </c>
      <c r="X65" s="3">
        <v>0</v>
      </c>
      <c r="Y65" s="3">
        <v>0</v>
      </c>
      <c r="Z65" s="3">
        <v>0</v>
      </c>
      <c r="AA65" s="3">
        <v>0</v>
      </c>
      <c r="AB65" s="3">
        <v>0</v>
      </c>
      <c r="AC65" s="3">
        <v>0</v>
      </c>
      <c r="AD65" s="3">
        <v>0</v>
      </c>
      <c r="AE65" s="3">
        <v>0</v>
      </c>
      <c r="AF65" s="3">
        <v>0</v>
      </c>
      <c r="AG65" s="3">
        <v>0</v>
      </c>
      <c r="AH65" s="3">
        <v>0</v>
      </c>
      <c r="AI65" s="3">
        <v>0</v>
      </c>
      <c r="AJ65" s="3">
        <v>0</v>
      </c>
      <c r="AK65" s="3">
        <v>0</v>
      </c>
      <c r="AL65" s="3">
        <v>0</v>
      </c>
      <c r="AM65" s="3">
        <v>0</v>
      </c>
      <c r="AN65" s="3">
        <v>0</v>
      </c>
      <c r="AO65" s="3">
        <v>0</v>
      </c>
      <c r="AP65" s="3">
        <v>0</v>
      </c>
      <c r="AQ65" s="3">
        <v>0</v>
      </c>
      <c r="AR65" s="3">
        <v>0</v>
      </c>
      <c r="AS65" s="3">
        <v>0</v>
      </c>
      <c r="AT65" s="3">
        <v>0</v>
      </c>
      <c r="AU65" s="3">
        <v>0</v>
      </c>
      <c r="AV65" s="3">
        <v>0</v>
      </c>
      <c r="AW65" s="3">
        <v>0</v>
      </c>
    </row>
    <row r="66" spans="1:49" x14ac:dyDescent="0.25">
      <c r="A66" s="36" t="s">
        <v>65</v>
      </c>
      <c r="B66" s="3">
        <v>0</v>
      </c>
      <c r="C66" s="3">
        <v>0</v>
      </c>
      <c r="D66" s="3">
        <v>0</v>
      </c>
      <c r="E66" s="3">
        <v>0</v>
      </c>
      <c r="F66" s="3">
        <v>0</v>
      </c>
      <c r="G66" s="3">
        <v>0</v>
      </c>
      <c r="H66" s="3">
        <v>0</v>
      </c>
      <c r="I66" s="3">
        <v>0</v>
      </c>
      <c r="J66" s="3">
        <v>0</v>
      </c>
      <c r="K66" s="3">
        <v>0</v>
      </c>
      <c r="L66" s="3">
        <v>0</v>
      </c>
      <c r="M66" s="3">
        <v>0</v>
      </c>
      <c r="N66" s="3">
        <v>0</v>
      </c>
      <c r="O66" s="3">
        <v>0</v>
      </c>
      <c r="P66" s="3">
        <v>0</v>
      </c>
      <c r="Q66" s="3">
        <v>0</v>
      </c>
      <c r="R66" s="3">
        <v>0</v>
      </c>
      <c r="S66" s="3">
        <v>0</v>
      </c>
      <c r="T66" s="3">
        <v>0</v>
      </c>
      <c r="U66" s="3">
        <v>0</v>
      </c>
      <c r="V66" s="3">
        <v>0</v>
      </c>
      <c r="W66" s="3">
        <v>0</v>
      </c>
      <c r="X66" s="3">
        <v>0</v>
      </c>
      <c r="Y66" s="3">
        <v>0</v>
      </c>
      <c r="Z66" s="3">
        <v>0</v>
      </c>
      <c r="AA66" s="3">
        <v>0</v>
      </c>
      <c r="AB66" s="3">
        <v>0</v>
      </c>
      <c r="AC66" s="3">
        <v>0</v>
      </c>
      <c r="AD66" s="3">
        <v>0</v>
      </c>
      <c r="AE66" s="3">
        <v>0</v>
      </c>
      <c r="AF66" s="3">
        <v>0</v>
      </c>
      <c r="AG66" s="3">
        <v>0</v>
      </c>
      <c r="AH66" s="3">
        <v>0</v>
      </c>
      <c r="AI66" s="3">
        <v>0</v>
      </c>
      <c r="AJ66" s="3">
        <v>0</v>
      </c>
      <c r="AK66" s="3">
        <v>0</v>
      </c>
      <c r="AL66" s="3">
        <v>0</v>
      </c>
      <c r="AM66" s="3">
        <v>0</v>
      </c>
      <c r="AN66" s="3">
        <v>0</v>
      </c>
      <c r="AO66" s="3">
        <v>0</v>
      </c>
      <c r="AP66" s="3">
        <v>0</v>
      </c>
      <c r="AQ66" s="3">
        <v>0</v>
      </c>
      <c r="AR66" s="3">
        <v>0</v>
      </c>
      <c r="AS66" s="3">
        <v>0</v>
      </c>
      <c r="AT66" s="3">
        <v>0</v>
      </c>
      <c r="AU66" s="3">
        <v>0</v>
      </c>
      <c r="AV66" s="3">
        <v>0</v>
      </c>
      <c r="AW66" s="3">
        <v>0</v>
      </c>
    </row>
    <row r="67" spans="1:49" x14ac:dyDescent="0.25">
      <c r="A67" s="36" t="s">
        <v>66</v>
      </c>
      <c r="B67" s="3">
        <v>0</v>
      </c>
      <c r="C67" s="3">
        <v>0</v>
      </c>
      <c r="D67" s="3">
        <v>0</v>
      </c>
      <c r="E67" s="3">
        <v>0</v>
      </c>
      <c r="F67" s="3">
        <v>0</v>
      </c>
      <c r="G67" s="3">
        <v>0</v>
      </c>
      <c r="H67" s="3">
        <v>0</v>
      </c>
      <c r="I67" s="3">
        <v>0</v>
      </c>
      <c r="J67" s="3">
        <v>0</v>
      </c>
      <c r="K67" s="3">
        <v>0</v>
      </c>
      <c r="L67" s="3">
        <v>0</v>
      </c>
      <c r="M67" s="3">
        <v>0</v>
      </c>
      <c r="N67" s="3">
        <v>0</v>
      </c>
      <c r="O67" s="3">
        <v>0</v>
      </c>
      <c r="P67" s="3">
        <v>0</v>
      </c>
      <c r="Q67" s="3">
        <v>0</v>
      </c>
      <c r="R67" s="3">
        <v>0</v>
      </c>
      <c r="S67" s="3">
        <v>0</v>
      </c>
      <c r="T67" s="3">
        <v>0</v>
      </c>
      <c r="U67" s="3">
        <v>0</v>
      </c>
      <c r="V67" s="3">
        <v>0</v>
      </c>
      <c r="W67" s="3">
        <v>0</v>
      </c>
      <c r="X67" s="3">
        <v>0</v>
      </c>
      <c r="Y67" s="3">
        <v>0</v>
      </c>
      <c r="Z67" s="3">
        <v>0</v>
      </c>
      <c r="AA67" s="3">
        <v>0</v>
      </c>
      <c r="AB67" s="3">
        <v>0</v>
      </c>
      <c r="AC67" s="3">
        <v>0</v>
      </c>
      <c r="AD67" s="3">
        <v>0</v>
      </c>
      <c r="AE67" s="3">
        <v>0</v>
      </c>
      <c r="AF67" s="3">
        <v>0</v>
      </c>
      <c r="AG67" s="3">
        <v>0</v>
      </c>
      <c r="AH67" s="3">
        <v>0</v>
      </c>
      <c r="AI67" s="3">
        <v>0</v>
      </c>
      <c r="AJ67" s="3">
        <v>0</v>
      </c>
      <c r="AK67" s="3">
        <v>0</v>
      </c>
      <c r="AL67" s="3">
        <v>0</v>
      </c>
      <c r="AM67" s="3">
        <v>0</v>
      </c>
      <c r="AN67" s="3">
        <v>0</v>
      </c>
      <c r="AO67" s="3">
        <v>0</v>
      </c>
      <c r="AP67" s="3">
        <v>0</v>
      </c>
      <c r="AQ67" s="3">
        <v>0</v>
      </c>
      <c r="AR67" s="3">
        <v>0</v>
      </c>
      <c r="AS67" s="3">
        <v>0</v>
      </c>
      <c r="AT67" s="3">
        <v>0</v>
      </c>
      <c r="AU67" s="3">
        <v>0</v>
      </c>
      <c r="AV67" s="3">
        <v>0</v>
      </c>
      <c r="AW67" s="3">
        <v>0</v>
      </c>
    </row>
    <row r="68" spans="1:49" x14ac:dyDescent="0.25">
      <c r="A68" s="36" t="s">
        <v>108</v>
      </c>
      <c r="B68">
        <v>0</v>
      </c>
      <c r="C68">
        <v>0</v>
      </c>
      <c r="D68">
        <v>0</v>
      </c>
      <c r="E68">
        <v>0</v>
      </c>
      <c r="F68">
        <v>0</v>
      </c>
      <c r="G68">
        <v>0</v>
      </c>
      <c r="H68">
        <v>0</v>
      </c>
      <c r="I68">
        <v>0</v>
      </c>
      <c r="J68">
        <v>0</v>
      </c>
      <c r="K68">
        <v>0</v>
      </c>
      <c r="L68">
        <v>0</v>
      </c>
      <c r="M68">
        <v>0</v>
      </c>
      <c r="N68">
        <v>0</v>
      </c>
      <c r="O68">
        <v>0</v>
      </c>
      <c r="P68">
        <v>0</v>
      </c>
      <c r="Q68">
        <v>0</v>
      </c>
      <c r="R68">
        <v>0</v>
      </c>
      <c r="S68">
        <v>0</v>
      </c>
      <c r="T68">
        <v>0</v>
      </c>
      <c r="U68">
        <v>0</v>
      </c>
      <c r="V68">
        <v>0</v>
      </c>
      <c r="W68">
        <v>0</v>
      </c>
      <c r="X68">
        <v>0</v>
      </c>
      <c r="Y68">
        <v>0</v>
      </c>
      <c r="Z68">
        <v>0</v>
      </c>
      <c r="AA68">
        <v>0</v>
      </c>
      <c r="AB68">
        <v>0</v>
      </c>
      <c r="AC68">
        <v>0</v>
      </c>
      <c r="AD68">
        <v>0</v>
      </c>
      <c r="AE68">
        <v>0</v>
      </c>
      <c r="AF68">
        <v>0</v>
      </c>
      <c r="AG68">
        <v>0</v>
      </c>
      <c r="AH68">
        <v>0</v>
      </c>
      <c r="AI68">
        <v>0</v>
      </c>
      <c r="AJ68">
        <v>0</v>
      </c>
      <c r="AK68">
        <v>0</v>
      </c>
      <c r="AL68">
        <v>0</v>
      </c>
      <c r="AM68">
        <v>0</v>
      </c>
      <c r="AN68">
        <v>0</v>
      </c>
      <c r="AO68">
        <v>0</v>
      </c>
      <c r="AP68">
        <v>0</v>
      </c>
      <c r="AQ68">
        <v>0</v>
      </c>
      <c r="AR68">
        <v>0</v>
      </c>
      <c r="AS68">
        <v>0</v>
      </c>
      <c r="AT68">
        <v>0</v>
      </c>
      <c r="AU68">
        <v>0</v>
      </c>
      <c r="AV68">
        <v>0</v>
      </c>
      <c r="AW68">
        <v>0</v>
      </c>
    </row>
    <row r="69" spans="1:49" x14ac:dyDescent="0.25">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row>
    <row r="70" spans="1:49" x14ac:dyDescent="0.25">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row>
    <row r="71" spans="1:49" x14ac:dyDescent="0.25">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row>
    <row r="72" spans="1:49" x14ac:dyDescent="0.25">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row>
    <row r="73" spans="1:49" x14ac:dyDescent="0.25">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row>
    <row r="74" spans="1:49" x14ac:dyDescent="0.25">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row>
    <row r="75" spans="1:49" x14ac:dyDescent="0.25">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row>
    <row r="76" spans="1:49" x14ac:dyDescent="0.25">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row>
    <row r="77" spans="1:49" x14ac:dyDescent="0.25">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row>
    <row r="78" spans="1:49" x14ac:dyDescent="0.25">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row>
    <row r="79" spans="1:49" x14ac:dyDescent="0.25">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row>
    <row r="80" spans="1:49" x14ac:dyDescent="0.25">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row>
    <row r="81" spans="2:49" x14ac:dyDescent="0.25">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row>
    <row r="82" spans="2:49" x14ac:dyDescent="0.25">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row>
    <row r="83" spans="2:49" x14ac:dyDescent="0.25">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row>
    <row r="84" spans="2:49" x14ac:dyDescent="0.25">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row>
    <row r="85" spans="2:49" x14ac:dyDescent="0.25">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row>
    <row r="86" spans="2:49" x14ac:dyDescent="0.25">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row>
    <row r="87" spans="2:49" x14ac:dyDescent="0.25">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row>
    <row r="88" spans="2:49" x14ac:dyDescent="0.25">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row>
    <row r="89" spans="2:49" x14ac:dyDescent="0.25">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row>
    <row r="90" spans="2:49" x14ac:dyDescent="0.25">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row>
    <row r="91" spans="2:49" x14ac:dyDescent="0.25">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row>
    <row r="92" spans="2:49" x14ac:dyDescent="0.25">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row>
    <row r="93" spans="2:49" x14ac:dyDescent="0.25">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row>
    <row r="94" spans="2:49" x14ac:dyDescent="0.25">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row>
    <row r="95" spans="2:49" x14ac:dyDescent="0.25">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row>
    <row r="96" spans="2:49" x14ac:dyDescent="0.25">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row>
    <row r="97" spans="2:49" x14ac:dyDescent="0.25">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row>
    <row r="98" spans="2:49" x14ac:dyDescent="0.25">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row>
    <row r="99" spans="2:49" x14ac:dyDescent="0.25">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row>
    <row r="100" spans="2:49" x14ac:dyDescent="0.25">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row>
    <row r="101" spans="2:49" x14ac:dyDescent="0.25">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row>
    <row r="102" spans="2:49" x14ac:dyDescent="0.25">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row>
    <row r="103" spans="2:49" x14ac:dyDescent="0.25">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row>
    <row r="104" spans="2:49" x14ac:dyDescent="0.25">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row>
    <row r="105" spans="2:49" x14ac:dyDescent="0.25">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row>
    <row r="106" spans="2:49" x14ac:dyDescent="0.25">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row>
    <row r="107" spans="2:49" x14ac:dyDescent="0.25">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row>
    <row r="108" spans="2:49" x14ac:dyDescent="0.25">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row>
    <row r="109" spans="2:49" x14ac:dyDescent="0.25">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row>
    <row r="110" spans="2:49" x14ac:dyDescent="0.25">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row>
    <row r="111" spans="2:49" x14ac:dyDescent="0.25">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row>
    <row r="112" spans="2:49" x14ac:dyDescent="0.25">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row>
    <row r="113" spans="2:49" x14ac:dyDescent="0.25">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row>
    <row r="114" spans="2:49" x14ac:dyDescent="0.25">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row>
    <row r="115" spans="2:49" x14ac:dyDescent="0.25">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row>
    <row r="116" spans="2:49" x14ac:dyDescent="0.25">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row>
    <row r="117" spans="2:49" x14ac:dyDescent="0.25">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row>
    <row r="118" spans="2:49" x14ac:dyDescent="0.25">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row>
    <row r="119" spans="2:49" x14ac:dyDescent="0.25">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row>
    <row r="120" spans="2:49" x14ac:dyDescent="0.25">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row>
    <row r="121" spans="2:49" x14ac:dyDescent="0.25">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row>
    <row r="122" spans="2:49" x14ac:dyDescent="0.25">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row>
    <row r="123" spans="2:49" x14ac:dyDescent="0.25">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row>
    <row r="124" spans="2:49" x14ac:dyDescent="0.25">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row>
    <row r="125" spans="2:49" x14ac:dyDescent="0.25">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c r="AU125" s="3"/>
      <c r="AV125" s="3"/>
      <c r="AW125" s="3"/>
    </row>
    <row r="126" spans="2:49" x14ac:dyDescent="0.25">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c r="AU126" s="3"/>
      <c r="AV126" s="3"/>
      <c r="AW126" s="3"/>
    </row>
    <row r="127" spans="2:49" x14ac:dyDescent="0.25">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c r="AU127" s="3"/>
      <c r="AV127" s="3"/>
      <c r="AW127" s="3"/>
    </row>
    <row r="128" spans="2:49" x14ac:dyDescent="0.25">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c r="AT128" s="3"/>
      <c r="AU128" s="3"/>
      <c r="AV128" s="3"/>
      <c r="AW128" s="3"/>
    </row>
    <row r="129" spans="2:49" x14ac:dyDescent="0.25">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3"/>
      <c r="AG129" s="3"/>
      <c r="AH129" s="3"/>
      <c r="AI129" s="3"/>
      <c r="AJ129" s="3"/>
      <c r="AK129" s="3"/>
      <c r="AL129" s="3"/>
      <c r="AM129" s="3"/>
      <c r="AN129" s="3"/>
      <c r="AO129" s="3"/>
      <c r="AP129" s="3"/>
      <c r="AQ129" s="3"/>
      <c r="AR129" s="3"/>
      <c r="AS129" s="3"/>
      <c r="AT129" s="3"/>
      <c r="AU129" s="3"/>
      <c r="AV129" s="3"/>
      <c r="AW129" s="3"/>
    </row>
    <row r="130" spans="2:49" x14ac:dyDescent="0.25">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c r="AG130" s="3"/>
      <c r="AH130" s="3"/>
      <c r="AI130" s="3"/>
      <c r="AJ130" s="3"/>
      <c r="AK130" s="3"/>
      <c r="AL130" s="3"/>
      <c r="AM130" s="3"/>
      <c r="AN130" s="3"/>
      <c r="AO130" s="3"/>
      <c r="AP130" s="3"/>
      <c r="AQ130" s="3"/>
      <c r="AR130" s="3"/>
      <c r="AS130" s="3"/>
      <c r="AT130" s="3"/>
      <c r="AU130" s="3"/>
      <c r="AV130" s="3"/>
      <c r="AW130" s="3"/>
    </row>
    <row r="131" spans="2:49" x14ac:dyDescent="0.25">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3"/>
      <c r="AG131" s="3"/>
      <c r="AH131" s="3"/>
      <c r="AI131" s="3"/>
      <c r="AJ131" s="3"/>
      <c r="AK131" s="3"/>
      <c r="AL131" s="3"/>
      <c r="AM131" s="3"/>
      <c r="AN131" s="3"/>
      <c r="AO131" s="3"/>
      <c r="AP131" s="3"/>
      <c r="AQ131" s="3"/>
      <c r="AR131" s="3"/>
      <c r="AS131" s="3"/>
      <c r="AT131" s="3"/>
      <c r="AU131" s="3"/>
      <c r="AV131" s="3"/>
      <c r="AW131" s="3"/>
    </row>
    <row r="132" spans="2:49" x14ac:dyDescent="0.25">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3"/>
      <c r="AG132" s="3"/>
      <c r="AH132" s="3"/>
      <c r="AI132" s="3"/>
      <c r="AJ132" s="3"/>
      <c r="AK132" s="3"/>
      <c r="AL132" s="3"/>
      <c r="AM132" s="3"/>
      <c r="AN132" s="3"/>
      <c r="AO132" s="3"/>
      <c r="AP132" s="3"/>
      <c r="AQ132" s="3"/>
      <c r="AR132" s="3"/>
      <c r="AS132" s="3"/>
      <c r="AT132" s="3"/>
      <c r="AU132" s="3"/>
      <c r="AV132" s="3"/>
      <c r="AW132" s="3"/>
    </row>
    <row r="133" spans="2:49" x14ac:dyDescent="0.25">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3"/>
      <c r="AG133" s="3"/>
      <c r="AH133" s="3"/>
      <c r="AI133" s="3"/>
      <c r="AJ133" s="3"/>
      <c r="AK133" s="3"/>
      <c r="AL133" s="3"/>
      <c r="AM133" s="3"/>
      <c r="AN133" s="3"/>
      <c r="AO133" s="3"/>
      <c r="AP133" s="3"/>
      <c r="AQ133" s="3"/>
      <c r="AR133" s="3"/>
      <c r="AS133" s="3"/>
      <c r="AT133" s="3"/>
      <c r="AU133" s="3"/>
      <c r="AV133" s="3"/>
      <c r="AW133" s="3"/>
    </row>
    <row r="134" spans="2:49" x14ac:dyDescent="0.25">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c r="AF134" s="3"/>
      <c r="AG134" s="3"/>
      <c r="AH134" s="3"/>
      <c r="AI134" s="3"/>
      <c r="AJ134" s="3"/>
      <c r="AK134" s="3"/>
      <c r="AL134" s="3"/>
      <c r="AM134" s="3"/>
      <c r="AN134" s="3"/>
      <c r="AO134" s="3"/>
      <c r="AP134" s="3"/>
      <c r="AQ134" s="3"/>
      <c r="AR134" s="3"/>
      <c r="AS134" s="3"/>
      <c r="AT134" s="3"/>
      <c r="AU134" s="3"/>
      <c r="AV134" s="3"/>
      <c r="AW134" s="3"/>
    </row>
    <row r="135" spans="2:49" x14ac:dyDescent="0.25">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c r="AF135" s="3"/>
      <c r="AG135" s="3"/>
      <c r="AH135" s="3"/>
      <c r="AI135" s="3"/>
      <c r="AJ135" s="3"/>
      <c r="AK135" s="3"/>
      <c r="AL135" s="3"/>
      <c r="AM135" s="3"/>
      <c r="AN135" s="3"/>
      <c r="AO135" s="3"/>
      <c r="AP135" s="3"/>
      <c r="AQ135" s="3"/>
      <c r="AR135" s="3"/>
      <c r="AS135" s="3"/>
      <c r="AT135" s="3"/>
      <c r="AU135" s="3"/>
      <c r="AV135" s="3"/>
      <c r="AW135" s="3"/>
    </row>
    <row r="136" spans="2:49" x14ac:dyDescent="0.25">
      <c r="B136" s="3"/>
    </row>
    <row r="137" spans="2:49" x14ac:dyDescent="0.25">
      <c r="B137" s="3"/>
    </row>
    <row r="138" spans="2:49" x14ac:dyDescent="0.25">
      <c r="B138" s="3"/>
    </row>
    <row r="139" spans="2:49" x14ac:dyDescent="0.25">
      <c r="B139" s="3"/>
    </row>
    <row r="140" spans="2:49" x14ac:dyDescent="0.25">
      <c r="B140" s="3"/>
    </row>
    <row r="141" spans="2:49" x14ac:dyDescent="0.25">
      <c r="B141" s="3"/>
    </row>
    <row r="142" spans="2:49" x14ac:dyDescent="0.25">
      <c r="B142" s="3"/>
    </row>
    <row r="143" spans="2:49" x14ac:dyDescent="0.25">
      <c r="B143" s="3"/>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0">
    <tabColor theme="5" tint="0.79998168889431442"/>
  </sheetPr>
  <dimension ref="A1:AW191"/>
  <sheetViews>
    <sheetView workbookViewId="0">
      <pane ySplit="1" topLeftCell="A2" activePane="bottomLeft" state="frozen"/>
      <selection activeCell="D22" sqref="D22"/>
      <selection pane="bottomLeft" activeCell="B2" sqref="B2:AW67"/>
    </sheetView>
  </sheetViews>
  <sheetFormatPr defaultColWidth="11.44140625" defaultRowHeight="13.2" x14ac:dyDescent="0.25"/>
  <sheetData>
    <row r="1" spans="1:49" x14ac:dyDescent="0.25">
      <c r="A1" s="1"/>
      <c r="B1">
        <v>0</v>
      </c>
      <c r="C1">
        <v>1</v>
      </c>
      <c r="D1">
        <v>2</v>
      </c>
      <c r="E1">
        <v>3</v>
      </c>
      <c r="F1">
        <v>4</v>
      </c>
      <c r="G1">
        <v>5</v>
      </c>
      <c r="H1">
        <v>6</v>
      </c>
      <c r="I1">
        <v>7</v>
      </c>
      <c r="J1">
        <v>8</v>
      </c>
      <c r="K1">
        <v>9</v>
      </c>
      <c r="L1">
        <v>10</v>
      </c>
      <c r="M1">
        <v>11</v>
      </c>
      <c r="N1">
        <v>12</v>
      </c>
      <c r="O1">
        <v>13</v>
      </c>
      <c r="P1">
        <v>14</v>
      </c>
      <c r="Q1">
        <v>15</v>
      </c>
      <c r="R1">
        <v>16</v>
      </c>
      <c r="S1">
        <v>17</v>
      </c>
      <c r="T1">
        <v>18</v>
      </c>
      <c r="U1">
        <v>19</v>
      </c>
      <c r="V1">
        <v>20</v>
      </c>
      <c r="W1">
        <v>21</v>
      </c>
      <c r="X1">
        <v>22</v>
      </c>
      <c r="Y1">
        <v>23</v>
      </c>
      <c r="Z1">
        <v>24</v>
      </c>
      <c r="AA1">
        <v>25</v>
      </c>
      <c r="AB1">
        <v>26</v>
      </c>
      <c r="AC1">
        <v>27</v>
      </c>
      <c r="AD1">
        <v>28</v>
      </c>
      <c r="AE1">
        <v>29</v>
      </c>
      <c r="AF1">
        <v>30</v>
      </c>
      <c r="AG1">
        <v>31</v>
      </c>
      <c r="AH1">
        <v>32</v>
      </c>
      <c r="AI1">
        <v>33</v>
      </c>
      <c r="AJ1">
        <v>34</v>
      </c>
      <c r="AK1">
        <v>35</v>
      </c>
      <c r="AL1">
        <v>36</v>
      </c>
      <c r="AM1">
        <v>37</v>
      </c>
      <c r="AN1">
        <v>38</v>
      </c>
      <c r="AO1">
        <v>39</v>
      </c>
      <c r="AP1">
        <v>40</v>
      </c>
      <c r="AQ1">
        <v>41</v>
      </c>
      <c r="AR1">
        <v>42</v>
      </c>
      <c r="AS1">
        <v>43</v>
      </c>
      <c r="AT1">
        <v>44</v>
      </c>
      <c r="AU1">
        <v>45</v>
      </c>
      <c r="AV1">
        <v>46</v>
      </c>
      <c r="AW1">
        <v>47</v>
      </c>
    </row>
    <row r="2" spans="1:49" x14ac:dyDescent="0.25">
      <c r="A2" t="s">
        <v>1</v>
      </c>
      <c r="B2" s="3">
        <v>62.41</v>
      </c>
      <c r="C2" s="3">
        <v>62.41</v>
      </c>
      <c r="D2" s="3">
        <v>62.41</v>
      </c>
      <c r="E2" s="3">
        <v>62.41</v>
      </c>
      <c r="F2" s="3">
        <v>62.41</v>
      </c>
      <c r="G2" s="3">
        <v>62.41</v>
      </c>
      <c r="H2" s="3">
        <v>62.41</v>
      </c>
      <c r="I2" s="3">
        <v>62.41</v>
      </c>
      <c r="J2" s="3">
        <v>62.41</v>
      </c>
      <c r="K2" s="3">
        <v>62.41</v>
      </c>
      <c r="L2" s="3">
        <v>62.41</v>
      </c>
      <c r="M2" s="3">
        <v>62.41</v>
      </c>
      <c r="N2" s="3">
        <v>62.41</v>
      </c>
      <c r="O2" s="3">
        <v>62.41</v>
      </c>
      <c r="P2" s="3">
        <v>62.41</v>
      </c>
      <c r="Q2" s="3">
        <v>62.41</v>
      </c>
      <c r="R2" s="3">
        <v>62.41</v>
      </c>
      <c r="S2" s="3">
        <v>62.41</v>
      </c>
      <c r="T2" s="3">
        <v>62.41</v>
      </c>
      <c r="U2" s="3">
        <v>62.41</v>
      </c>
      <c r="V2" s="3">
        <v>62.41</v>
      </c>
      <c r="W2" s="3">
        <v>62.41</v>
      </c>
      <c r="X2" s="3">
        <v>62.41</v>
      </c>
      <c r="Y2" s="3">
        <v>62.41</v>
      </c>
      <c r="Z2" s="3">
        <v>62.41</v>
      </c>
      <c r="AA2" s="3">
        <v>62.41</v>
      </c>
      <c r="AB2" s="3">
        <v>62.41</v>
      </c>
      <c r="AC2" s="3">
        <v>62.41</v>
      </c>
      <c r="AD2" s="3">
        <v>62.41</v>
      </c>
      <c r="AE2" s="3">
        <v>62.41</v>
      </c>
      <c r="AF2" s="3">
        <v>62.41</v>
      </c>
      <c r="AG2" s="3">
        <v>62.41</v>
      </c>
      <c r="AH2" s="3">
        <v>62.41</v>
      </c>
      <c r="AI2" s="3">
        <v>62.41</v>
      </c>
      <c r="AJ2" s="3">
        <v>62.41</v>
      </c>
      <c r="AK2" s="3">
        <v>62.41</v>
      </c>
      <c r="AL2" s="3">
        <v>62.41</v>
      </c>
      <c r="AM2" s="3">
        <v>62.41</v>
      </c>
      <c r="AN2" s="3">
        <v>62.41</v>
      </c>
      <c r="AO2" s="3">
        <v>62.41</v>
      </c>
      <c r="AP2" s="3">
        <v>62.41</v>
      </c>
      <c r="AQ2" s="3">
        <v>62.41</v>
      </c>
      <c r="AR2" s="3">
        <v>62.41</v>
      </c>
      <c r="AS2" s="3">
        <v>62.41</v>
      </c>
      <c r="AT2" s="3">
        <v>62.41</v>
      </c>
      <c r="AU2" s="3">
        <v>62.41</v>
      </c>
      <c r="AV2" s="3">
        <v>62.41</v>
      </c>
      <c r="AW2" s="3">
        <v>62.41</v>
      </c>
    </row>
    <row r="3" spans="1:49" x14ac:dyDescent="0.25">
      <c r="A3" t="s">
        <v>2</v>
      </c>
      <c r="B3" s="3">
        <v>62.41</v>
      </c>
      <c r="C3" s="3">
        <v>62.41</v>
      </c>
      <c r="D3" s="3">
        <v>62.41</v>
      </c>
      <c r="E3" s="3">
        <v>62.41</v>
      </c>
      <c r="F3" s="3">
        <v>62.41</v>
      </c>
      <c r="G3" s="3">
        <v>62.41</v>
      </c>
      <c r="H3" s="3">
        <v>62.41</v>
      </c>
      <c r="I3" s="3">
        <v>62.41</v>
      </c>
      <c r="J3" s="3">
        <v>62.41</v>
      </c>
      <c r="K3" s="3">
        <v>62.41</v>
      </c>
      <c r="L3" s="3">
        <v>62.41</v>
      </c>
      <c r="M3" s="3">
        <v>62.41</v>
      </c>
      <c r="N3" s="3">
        <v>62.41</v>
      </c>
      <c r="O3" s="3">
        <v>62.41</v>
      </c>
      <c r="P3" s="3">
        <v>62.41</v>
      </c>
      <c r="Q3" s="3">
        <v>62.41</v>
      </c>
      <c r="R3" s="3">
        <v>37.82</v>
      </c>
      <c r="S3" s="3">
        <v>31.21</v>
      </c>
      <c r="T3" s="3">
        <v>31.21</v>
      </c>
      <c r="U3" s="3">
        <v>31.21</v>
      </c>
      <c r="V3" s="3">
        <v>31.21</v>
      </c>
      <c r="W3" s="3">
        <v>31.21</v>
      </c>
      <c r="X3" s="3">
        <v>31.21</v>
      </c>
      <c r="Y3" s="3">
        <v>31.21</v>
      </c>
      <c r="Z3" s="3">
        <v>31.21</v>
      </c>
      <c r="AA3" s="3">
        <v>31.21</v>
      </c>
      <c r="AB3" s="3">
        <v>31.21</v>
      </c>
      <c r="AC3" s="3">
        <v>31.21</v>
      </c>
      <c r="AD3" s="3">
        <v>31.21</v>
      </c>
      <c r="AE3" s="3">
        <v>31.21</v>
      </c>
      <c r="AF3" s="3">
        <v>31.21</v>
      </c>
      <c r="AG3" s="3">
        <v>31.21</v>
      </c>
      <c r="AH3" s="3">
        <v>31.21</v>
      </c>
      <c r="AI3" s="3">
        <v>31.21</v>
      </c>
      <c r="AJ3" s="3">
        <v>31.21</v>
      </c>
      <c r="AK3" s="3">
        <v>31.21</v>
      </c>
      <c r="AL3" s="3">
        <v>31.21</v>
      </c>
      <c r="AM3" s="3">
        <v>31.21</v>
      </c>
      <c r="AN3" s="3">
        <v>31.21</v>
      </c>
      <c r="AO3" s="3">
        <v>31.21</v>
      </c>
      <c r="AP3" s="3">
        <v>31.21</v>
      </c>
      <c r="AQ3" s="3">
        <v>31.21</v>
      </c>
      <c r="AR3" s="3">
        <v>31.21</v>
      </c>
      <c r="AS3" s="3">
        <v>31.21</v>
      </c>
      <c r="AT3" s="3">
        <v>31.21</v>
      </c>
      <c r="AU3" s="3">
        <v>31.21</v>
      </c>
      <c r="AV3" s="3">
        <v>31.21</v>
      </c>
      <c r="AW3" s="3">
        <v>31.21</v>
      </c>
    </row>
    <row r="4" spans="1:49" x14ac:dyDescent="0.25">
      <c r="A4" t="s">
        <v>3</v>
      </c>
      <c r="B4" s="3">
        <v>62.41</v>
      </c>
      <c r="C4" s="3">
        <v>62.41</v>
      </c>
      <c r="D4" s="3">
        <v>62.41</v>
      </c>
      <c r="E4" s="3">
        <v>62.41</v>
      </c>
      <c r="F4" s="3">
        <v>62.41</v>
      </c>
      <c r="G4" s="3">
        <v>62.41</v>
      </c>
      <c r="H4" s="3">
        <v>62.41</v>
      </c>
      <c r="I4" s="3">
        <v>62.41</v>
      </c>
      <c r="J4" s="3">
        <v>62.41</v>
      </c>
      <c r="K4" s="3">
        <v>62.41</v>
      </c>
      <c r="L4" s="3">
        <v>62.41</v>
      </c>
      <c r="M4" s="3">
        <v>62.41</v>
      </c>
      <c r="N4" s="3">
        <v>62.41</v>
      </c>
      <c r="O4" s="3">
        <v>50.18</v>
      </c>
      <c r="P4" s="3">
        <v>31.21</v>
      </c>
      <c r="Q4" s="3">
        <v>31.21</v>
      </c>
      <c r="R4" s="3">
        <v>31.21</v>
      </c>
      <c r="S4" s="3">
        <v>31.21</v>
      </c>
      <c r="T4" s="3">
        <v>31.21</v>
      </c>
      <c r="U4" s="3">
        <v>31.21</v>
      </c>
      <c r="V4" s="3">
        <v>31.21</v>
      </c>
      <c r="W4" s="3">
        <v>31.21</v>
      </c>
      <c r="X4" s="3">
        <v>31.21</v>
      </c>
      <c r="Y4" s="3">
        <v>31.21</v>
      </c>
      <c r="Z4" s="3">
        <v>31.21</v>
      </c>
      <c r="AA4" s="3">
        <v>31.21</v>
      </c>
      <c r="AB4" s="3">
        <v>31.21</v>
      </c>
      <c r="AC4" s="3">
        <v>14.41</v>
      </c>
      <c r="AD4" s="3">
        <v>0</v>
      </c>
      <c r="AE4" s="3">
        <v>0</v>
      </c>
      <c r="AF4" s="3">
        <v>0</v>
      </c>
      <c r="AG4" s="3">
        <v>0</v>
      </c>
      <c r="AH4" s="3">
        <v>0</v>
      </c>
      <c r="AI4" s="3">
        <v>0</v>
      </c>
      <c r="AJ4" s="3">
        <v>0</v>
      </c>
      <c r="AK4" s="3">
        <v>0</v>
      </c>
      <c r="AL4" s="3">
        <v>0</v>
      </c>
      <c r="AM4" s="3">
        <v>0</v>
      </c>
      <c r="AN4" s="3">
        <v>0</v>
      </c>
      <c r="AO4" s="3">
        <v>0</v>
      </c>
      <c r="AP4" s="3">
        <v>0</v>
      </c>
      <c r="AQ4" s="3">
        <v>0</v>
      </c>
      <c r="AR4" s="3">
        <v>0</v>
      </c>
      <c r="AS4" s="3">
        <v>0</v>
      </c>
      <c r="AT4" s="3">
        <v>0</v>
      </c>
      <c r="AU4" s="3">
        <v>0</v>
      </c>
      <c r="AV4" s="3">
        <v>0</v>
      </c>
      <c r="AW4" s="3">
        <v>0</v>
      </c>
    </row>
    <row r="5" spans="1:49" x14ac:dyDescent="0.25">
      <c r="A5" t="s">
        <v>4</v>
      </c>
      <c r="B5" s="3">
        <v>62.41</v>
      </c>
      <c r="C5" s="3">
        <v>62.41</v>
      </c>
      <c r="D5" s="3">
        <v>62.41</v>
      </c>
      <c r="E5" s="3">
        <v>62.41</v>
      </c>
      <c r="F5" s="3">
        <v>62.41</v>
      </c>
      <c r="G5" s="3">
        <v>62.41</v>
      </c>
      <c r="H5" s="3">
        <v>62.41</v>
      </c>
      <c r="I5" s="3">
        <v>62.41</v>
      </c>
      <c r="J5" s="3">
        <v>62.41</v>
      </c>
      <c r="K5" s="3">
        <v>62.41</v>
      </c>
      <c r="L5" s="3">
        <v>62.41</v>
      </c>
      <c r="M5" s="3">
        <v>62.41</v>
      </c>
      <c r="N5" s="3">
        <v>62.41</v>
      </c>
      <c r="O5" s="3">
        <v>62.41</v>
      </c>
      <c r="P5" s="3">
        <v>62.41</v>
      </c>
      <c r="Q5" s="3">
        <v>62.41</v>
      </c>
      <c r="R5" s="3">
        <v>62.41</v>
      </c>
      <c r="S5" s="3">
        <v>62.41</v>
      </c>
      <c r="T5" s="3">
        <v>62.41</v>
      </c>
      <c r="U5" s="3">
        <v>62.41</v>
      </c>
      <c r="V5" s="3">
        <v>62.41</v>
      </c>
      <c r="W5" s="3">
        <v>62.41</v>
      </c>
      <c r="X5" s="3">
        <v>62.41</v>
      </c>
      <c r="Y5" s="3">
        <v>60.94</v>
      </c>
      <c r="Z5" s="3">
        <v>49.64</v>
      </c>
      <c r="AA5" s="3">
        <v>38.33</v>
      </c>
      <c r="AB5" s="3">
        <v>31.21</v>
      </c>
      <c r="AC5" s="3">
        <v>31.21</v>
      </c>
      <c r="AD5" s="3">
        <v>31.21</v>
      </c>
      <c r="AE5" s="3">
        <v>31.21</v>
      </c>
      <c r="AF5" s="3">
        <v>31.21</v>
      </c>
      <c r="AG5" s="3">
        <v>31.21</v>
      </c>
      <c r="AH5" s="3">
        <v>31.21</v>
      </c>
      <c r="AI5" s="3">
        <v>31.21</v>
      </c>
      <c r="AJ5" s="3">
        <v>31.21</v>
      </c>
      <c r="AK5" s="3">
        <v>31.21</v>
      </c>
      <c r="AL5" s="3">
        <v>31.21</v>
      </c>
      <c r="AM5" s="3">
        <v>31.21</v>
      </c>
      <c r="AN5" s="3">
        <v>31.21</v>
      </c>
      <c r="AO5" s="3">
        <v>31.21</v>
      </c>
      <c r="AP5" s="3">
        <v>31.21</v>
      </c>
      <c r="AQ5" s="3">
        <v>31.21</v>
      </c>
      <c r="AR5" s="3">
        <v>31.21</v>
      </c>
      <c r="AS5" s="3">
        <v>31.21</v>
      </c>
      <c r="AT5" s="3">
        <v>31.21</v>
      </c>
      <c r="AU5" s="3">
        <v>31.21</v>
      </c>
      <c r="AV5" s="3">
        <v>31.21</v>
      </c>
      <c r="AW5" s="3">
        <v>31.21</v>
      </c>
    </row>
    <row r="6" spans="1:49" x14ac:dyDescent="0.25">
      <c r="A6" s="36" t="s">
        <v>5</v>
      </c>
      <c r="B6" s="3">
        <v>62.41</v>
      </c>
      <c r="C6" s="3">
        <v>62.41</v>
      </c>
      <c r="D6" s="3">
        <v>62.41</v>
      </c>
      <c r="E6" s="3">
        <v>62.41</v>
      </c>
      <c r="F6" s="3">
        <v>62.41</v>
      </c>
      <c r="G6" s="3">
        <v>62.41</v>
      </c>
      <c r="H6" s="3">
        <v>62.41</v>
      </c>
      <c r="I6" s="3">
        <v>62.41</v>
      </c>
      <c r="J6" s="3">
        <v>62.41</v>
      </c>
      <c r="K6" s="3">
        <v>62.41</v>
      </c>
      <c r="L6" s="3">
        <v>62.41</v>
      </c>
      <c r="M6" s="3">
        <v>62.41</v>
      </c>
      <c r="N6" s="3">
        <v>62.41</v>
      </c>
      <c r="O6" s="3">
        <v>62.41</v>
      </c>
      <c r="P6" s="3">
        <v>62.41</v>
      </c>
      <c r="Q6" s="3">
        <v>62.41</v>
      </c>
      <c r="R6" s="3">
        <v>56.92</v>
      </c>
      <c r="S6" s="3">
        <v>44.48</v>
      </c>
      <c r="T6" s="3">
        <v>32.049999999999997</v>
      </c>
      <c r="U6" s="3">
        <v>31.21</v>
      </c>
      <c r="V6" s="3">
        <v>31.21</v>
      </c>
      <c r="W6" s="3">
        <v>31.21</v>
      </c>
      <c r="X6" s="3">
        <v>31.21</v>
      </c>
      <c r="Y6" s="3">
        <v>31.21</v>
      </c>
      <c r="Z6" s="3">
        <v>31.21</v>
      </c>
      <c r="AA6" s="3">
        <v>31.21</v>
      </c>
      <c r="AB6" s="3">
        <v>31.21</v>
      </c>
      <c r="AC6" s="3">
        <v>31.21</v>
      </c>
      <c r="AD6" s="3">
        <v>31.21</v>
      </c>
      <c r="AE6" s="3">
        <v>31.21</v>
      </c>
      <c r="AF6" s="3">
        <v>31.21</v>
      </c>
      <c r="AG6" s="3">
        <v>31.21</v>
      </c>
      <c r="AH6" s="3">
        <v>31.21</v>
      </c>
      <c r="AI6" s="3">
        <v>31.21</v>
      </c>
      <c r="AJ6" s="3">
        <v>31.21</v>
      </c>
      <c r="AK6" s="3">
        <v>31.21</v>
      </c>
      <c r="AL6" s="3">
        <v>31.21</v>
      </c>
      <c r="AM6" s="3">
        <v>31.21</v>
      </c>
      <c r="AN6" s="3">
        <v>31.21</v>
      </c>
      <c r="AO6" s="3">
        <v>31.21</v>
      </c>
      <c r="AP6" s="3">
        <v>31.21</v>
      </c>
      <c r="AQ6" s="3">
        <v>31.21</v>
      </c>
      <c r="AR6" s="3">
        <v>31.21</v>
      </c>
      <c r="AS6" s="3">
        <v>31.21</v>
      </c>
      <c r="AT6" s="3">
        <v>31.21</v>
      </c>
      <c r="AU6" s="3">
        <v>31.21</v>
      </c>
      <c r="AV6" s="3">
        <v>31.21</v>
      </c>
      <c r="AW6" s="3">
        <v>31.21</v>
      </c>
    </row>
    <row r="7" spans="1:49" x14ac:dyDescent="0.25">
      <c r="A7" t="s">
        <v>6</v>
      </c>
      <c r="B7" s="3">
        <v>62.41</v>
      </c>
      <c r="C7" s="3">
        <v>62.41</v>
      </c>
      <c r="D7" s="3">
        <v>62.41</v>
      </c>
      <c r="E7" s="3">
        <v>62.41</v>
      </c>
      <c r="F7" s="3">
        <v>62.41</v>
      </c>
      <c r="G7" s="3">
        <v>62.41</v>
      </c>
      <c r="H7" s="3">
        <v>62.41</v>
      </c>
      <c r="I7" s="3">
        <v>62.41</v>
      </c>
      <c r="J7" s="3">
        <v>62.41</v>
      </c>
      <c r="K7" s="3">
        <v>62.41</v>
      </c>
      <c r="L7" s="3">
        <v>62.41</v>
      </c>
      <c r="M7" s="3">
        <v>37.479999999999997</v>
      </c>
      <c r="N7" s="3">
        <v>31.21</v>
      </c>
      <c r="O7" s="3">
        <v>31.21</v>
      </c>
      <c r="P7" s="3">
        <v>31.21</v>
      </c>
      <c r="Q7" s="3">
        <v>31.21</v>
      </c>
      <c r="R7" s="3">
        <v>31.21</v>
      </c>
      <c r="S7" s="3">
        <v>31.21</v>
      </c>
      <c r="T7" s="3">
        <v>31.21</v>
      </c>
      <c r="U7" s="3">
        <v>31.21</v>
      </c>
      <c r="V7" s="3">
        <v>31.21</v>
      </c>
      <c r="W7" s="3">
        <v>31.21</v>
      </c>
      <c r="X7" s="3">
        <v>31.21</v>
      </c>
      <c r="Y7" s="3">
        <v>31.21</v>
      </c>
      <c r="Z7" s="3">
        <v>27.71</v>
      </c>
      <c r="AA7" s="3">
        <v>1.71</v>
      </c>
      <c r="AB7" s="3">
        <v>0</v>
      </c>
      <c r="AC7" s="3">
        <v>0</v>
      </c>
      <c r="AD7" s="3">
        <v>0</v>
      </c>
      <c r="AE7" s="3">
        <v>0</v>
      </c>
      <c r="AF7" s="3">
        <v>0</v>
      </c>
      <c r="AG7" s="3">
        <v>0</v>
      </c>
      <c r="AH7" s="3">
        <v>0</v>
      </c>
      <c r="AI7" s="3">
        <v>0</v>
      </c>
      <c r="AJ7" s="3">
        <v>0</v>
      </c>
      <c r="AK7" s="3">
        <v>0</v>
      </c>
      <c r="AL7" s="3">
        <v>0</v>
      </c>
      <c r="AM7" s="3">
        <v>0</v>
      </c>
      <c r="AN7" s="3">
        <v>0</v>
      </c>
      <c r="AO7" s="3">
        <v>0</v>
      </c>
      <c r="AP7" s="3">
        <v>0</v>
      </c>
      <c r="AQ7" s="3">
        <v>0</v>
      </c>
      <c r="AR7" s="3">
        <v>0</v>
      </c>
      <c r="AS7" s="3">
        <v>0</v>
      </c>
      <c r="AT7" s="3">
        <v>0</v>
      </c>
      <c r="AU7" s="3">
        <v>0</v>
      </c>
      <c r="AV7" s="3">
        <v>0</v>
      </c>
      <c r="AW7" s="3">
        <v>0</v>
      </c>
    </row>
    <row r="8" spans="1:49" x14ac:dyDescent="0.25">
      <c r="A8" t="s">
        <v>10</v>
      </c>
      <c r="B8" s="3">
        <v>62.41</v>
      </c>
      <c r="C8" s="3">
        <v>62.41</v>
      </c>
      <c r="D8" s="3">
        <v>62.41</v>
      </c>
      <c r="E8" s="3">
        <v>62.41</v>
      </c>
      <c r="F8" s="3">
        <v>62.41</v>
      </c>
      <c r="G8" s="3">
        <v>62.41</v>
      </c>
      <c r="H8" s="3">
        <v>62.41</v>
      </c>
      <c r="I8" s="3">
        <v>62.41</v>
      </c>
      <c r="J8" s="3">
        <v>56.48</v>
      </c>
      <c r="K8" s="3">
        <v>33.869999999999997</v>
      </c>
      <c r="L8" s="3">
        <v>31.21</v>
      </c>
      <c r="M8" s="3">
        <v>31.21</v>
      </c>
      <c r="N8" s="3">
        <v>31.21</v>
      </c>
      <c r="O8" s="3">
        <v>31.21</v>
      </c>
      <c r="P8" s="3">
        <v>31.21</v>
      </c>
      <c r="Q8" s="3">
        <v>31.21</v>
      </c>
      <c r="R8" s="3">
        <v>31.21</v>
      </c>
      <c r="S8" s="3">
        <v>31.21</v>
      </c>
      <c r="T8" s="3">
        <v>31.21</v>
      </c>
      <c r="U8" s="3">
        <v>30.14</v>
      </c>
      <c r="V8" s="3">
        <v>3.02</v>
      </c>
      <c r="W8" s="3">
        <v>0</v>
      </c>
      <c r="X8" s="3">
        <v>0</v>
      </c>
      <c r="Y8" s="3">
        <v>0</v>
      </c>
      <c r="Z8" s="3">
        <v>0</v>
      </c>
      <c r="AA8" s="3">
        <v>0</v>
      </c>
      <c r="AB8" s="3">
        <v>0</v>
      </c>
      <c r="AC8" s="3">
        <v>0</v>
      </c>
      <c r="AD8" s="3">
        <v>0</v>
      </c>
      <c r="AE8" s="3">
        <v>0</v>
      </c>
      <c r="AF8" s="3">
        <v>0</v>
      </c>
      <c r="AG8" s="3">
        <v>0</v>
      </c>
      <c r="AH8" s="3">
        <v>0</v>
      </c>
      <c r="AI8" s="3">
        <v>0</v>
      </c>
      <c r="AJ8" s="3">
        <v>0</v>
      </c>
      <c r="AK8" s="3">
        <v>0</v>
      </c>
      <c r="AL8" s="3">
        <v>0</v>
      </c>
      <c r="AM8" s="3">
        <v>0</v>
      </c>
      <c r="AN8" s="3">
        <v>0</v>
      </c>
      <c r="AO8" s="3">
        <v>0</v>
      </c>
      <c r="AP8" s="3">
        <v>0</v>
      </c>
      <c r="AQ8" s="3">
        <v>0</v>
      </c>
      <c r="AR8" s="3">
        <v>0</v>
      </c>
      <c r="AS8" s="3">
        <v>0</v>
      </c>
      <c r="AT8" s="3">
        <v>0</v>
      </c>
      <c r="AU8" s="3">
        <v>0</v>
      </c>
      <c r="AV8" s="3">
        <v>0</v>
      </c>
      <c r="AW8" s="3">
        <v>0</v>
      </c>
    </row>
    <row r="9" spans="1:49" x14ac:dyDescent="0.25">
      <c r="A9" t="s">
        <v>7</v>
      </c>
      <c r="B9" s="3">
        <v>62.41</v>
      </c>
      <c r="C9" s="3">
        <v>62.41</v>
      </c>
      <c r="D9" s="3">
        <v>62.41</v>
      </c>
      <c r="E9" s="3">
        <v>62.41</v>
      </c>
      <c r="F9" s="3">
        <v>62.41</v>
      </c>
      <c r="G9" s="3">
        <v>62.41</v>
      </c>
      <c r="H9" s="3">
        <v>62.41</v>
      </c>
      <c r="I9" s="3">
        <v>62.41</v>
      </c>
      <c r="J9" s="3">
        <v>62.41</v>
      </c>
      <c r="K9" s="3">
        <v>62.41</v>
      </c>
      <c r="L9" s="3">
        <v>35.89</v>
      </c>
      <c r="M9" s="3">
        <v>31.21</v>
      </c>
      <c r="N9" s="3">
        <v>31.21</v>
      </c>
      <c r="O9" s="3">
        <v>31.21</v>
      </c>
      <c r="P9" s="3">
        <v>31.21</v>
      </c>
      <c r="Q9" s="3">
        <v>31.21</v>
      </c>
      <c r="R9" s="3">
        <v>31.21</v>
      </c>
      <c r="S9" s="3">
        <v>31.21</v>
      </c>
      <c r="T9" s="3">
        <v>31.21</v>
      </c>
      <c r="U9" s="3">
        <v>31.21</v>
      </c>
      <c r="V9" s="3">
        <v>31.21</v>
      </c>
      <c r="W9" s="3">
        <v>31.21</v>
      </c>
      <c r="X9" s="3">
        <v>31.21</v>
      </c>
      <c r="Y9" s="3">
        <v>11.51</v>
      </c>
      <c r="Z9" s="3">
        <v>0</v>
      </c>
      <c r="AA9" s="3">
        <v>0</v>
      </c>
      <c r="AB9" s="3">
        <v>0</v>
      </c>
      <c r="AC9" s="3">
        <v>0</v>
      </c>
      <c r="AD9" s="3">
        <v>0</v>
      </c>
      <c r="AE9" s="3">
        <v>0</v>
      </c>
      <c r="AF9" s="3">
        <v>0</v>
      </c>
      <c r="AG9" s="3">
        <v>0</v>
      </c>
      <c r="AH9" s="3">
        <v>0</v>
      </c>
      <c r="AI9" s="3">
        <v>0</v>
      </c>
      <c r="AJ9" s="3">
        <v>0</v>
      </c>
      <c r="AK9" s="3">
        <v>0</v>
      </c>
      <c r="AL9" s="3">
        <v>0</v>
      </c>
      <c r="AM9" s="3">
        <v>0</v>
      </c>
      <c r="AN9" s="3">
        <v>0</v>
      </c>
      <c r="AO9" s="3">
        <v>0</v>
      </c>
      <c r="AP9" s="3">
        <v>0</v>
      </c>
      <c r="AQ9" s="3">
        <v>0</v>
      </c>
      <c r="AR9" s="3">
        <v>0</v>
      </c>
      <c r="AS9" s="3">
        <v>0</v>
      </c>
      <c r="AT9" s="3">
        <v>0</v>
      </c>
      <c r="AU9" s="3">
        <v>0</v>
      </c>
      <c r="AV9" s="3">
        <v>0</v>
      </c>
      <c r="AW9" s="3">
        <v>0</v>
      </c>
    </row>
    <row r="10" spans="1:49" x14ac:dyDescent="0.25">
      <c r="A10" t="s">
        <v>8</v>
      </c>
      <c r="B10" s="3">
        <v>62.41</v>
      </c>
      <c r="C10" s="3">
        <v>62.41</v>
      </c>
      <c r="D10" s="3">
        <v>62.41</v>
      </c>
      <c r="E10" s="3">
        <v>62.41</v>
      </c>
      <c r="F10" s="3">
        <v>62.41</v>
      </c>
      <c r="G10" s="3">
        <v>62.41</v>
      </c>
      <c r="H10" s="3">
        <v>62.41</v>
      </c>
      <c r="I10" s="3">
        <v>62.41</v>
      </c>
      <c r="J10" s="3">
        <v>62.41</v>
      </c>
      <c r="K10" s="3">
        <v>62.41</v>
      </c>
      <c r="L10" s="3">
        <v>31.21</v>
      </c>
      <c r="M10" s="3">
        <v>31.21</v>
      </c>
      <c r="N10" s="3">
        <v>31.21</v>
      </c>
      <c r="O10" s="3">
        <v>31.21</v>
      </c>
      <c r="P10" s="3">
        <v>31.21</v>
      </c>
      <c r="Q10" s="3">
        <v>31.21</v>
      </c>
      <c r="R10" s="3">
        <v>31.21</v>
      </c>
      <c r="S10" s="3">
        <v>31.21</v>
      </c>
      <c r="T10" s="3">
        <v>31.21</v>
      </c>
      <c r="U10" s="3">
        <v>31.21</v>
      </c>
      <c r="V10" s="3">
        <v>31.21</v>
      </c>
      <c r="W10" s="3">
        <v>31.21</v>
      </c>
      <c r="X10" s="3">
        <v>13.48</v>
      </c>
      <c r="Y10" s="3">
        <v>0</v>
      </c>
      <c r="Z10" s="3">
        <v>0</v>
      </c>
      <c r="AA10" s="3">
        <v>0</v>
      </c>
      <c r="AB10" s="3">
        <v>0</v>
      </c>
      <c r="AC10" s="3">
        <v>0</v>
      </c>
      <c r="AD10" s="3">
        <v>0</v>
      </c>
      <c r="AE10" s="3">
        <v>0</v>
      </c>
      <c r="AF10" s="3">
        <v>0</v>
      </c>
      <c r="AG10" s="3">
        <v>0</v>
      </c>
      <c r="AH10" s="3">
        <v>0</v>
      </c>
      <c r="AI10" s="3">
        <v>0</v>
      </c>
      <c r="AJ10" s="3">
        <v>0</v>
      </c>
      <c r="AK10" s="3">
        <v>0</v>
      </c>
      <c r="AL10" s="3">
        <v>0</v>
      </c>
      <c r="AM10" s="3">
        <v>0</v>
      </c>
      <c r="AN10" s="3">
        <v>0</v>
      </c>
      <c r="AO10" s="3">
        <v>0</v>
      </c>
      <c r="AP10" s="3">
        <v>0</v>
      </c>
      <c r="AQ10" s="3">
        <v>0</v>
      </c>
      <c r="AR10" s="3">
        <v>0</v>
      </c>
      <c r="AS10" s="3">
        <v>0</v>
      </c>
      <c r="AT10" s="3">
        <v>0</v>
      </c>
      <c r="AU10" s="3">
        <v>0</v>
      </c>
      <c r="AV10" s="3">
        <v>0</v>
      </c>
      <c r="AW10" s="3">
        <v>0</v>
      </c>
    </row>
    <row r="11" spans="1:49" x14ac:dyDescent="0.25">
      <c r="A11" s="36" t="s">
        <v>9</v>
      </c>
      <c r="B11" s="3">
        <v>62.41</v>
      </c>
      <c r="C11" s="3">
        <v>62.41</v>
      </c>
      <c r="D11" s="3">
        <v>62.41</v>
      </c>
      <c r="E11" s="3">
        <v>62.41</v>
      </c>
      <c r="F11" s="3">
        <v>62.41</v>
      </c>
      <c r="G11" s="3">
        <v>62.41</v>
      </c>
      <c r="H11" s="3">
        <v>62.41</v>
      </c>
      <c r="I11" s="3">
        <v>62.41</v>
      </c>
      <c r="J11" s="3">
        <v>56.49</v>
      </c>
      <c r="K11" s="3">
        <v>33.880000000000003</v>
      </c>
      <c r="L11" s="3">
        <v>31.21</v>
      </c>
      <c r="M11" s="3">
        <v>31.21</v>
      </c>
      <c r="N11" s="3">
        <v>31.21</v>
      </c>
      <c r="O11" s="3">
        <v>31.21</v>
      </c>
      <c r="P11" s="3">
        <v>31.21</v>
      </c>
      <c r="Q11" s="3">
        <v>31.21</v>
      </c>
      <c r="R11" s="3">
        <v>31.21</v>
      </c>
      <c r="S11" s="3">
        <v>31.21</v>
      </c>
      <c r="T11" s="3">
        <v>31.21</v>
      </c>
      <c r="U11" s="3">
        <v>30.15</v>
      </c>
      <c r="V11" s="3">
        <v>3.03</v>
      </c>
      <c r="W11" s="3">
        <v>0</v>
      </c>
      <c r="X11" s="3">
        <v>0</v>
      </c>
      <c r="Y11" s="3">
        <v>0</v>
      </c>
      <c r="Z11" s="3">
        <v>0</v>
      </c>
      <c r="AA11" s="3">
        <v>0</v>
      </c>
      <c r="AB11" s="3">
        <v>0</v>
      </c>
      <c r="AC11" s="3">
        <v>0</v>
      </c>
      <c r="AD11" s="3">
        <v>0</v>
      </c>
      <c r="AE11" s="3">
        <v>0</v>
      </c>
      <c r="AF11" s="3">
        <v>0</v>
      </c>
      <c r="AG11" s="3">
        <v>0</v>
      </c>
      <c r="AH11" s="3">
        <v>0</v>
      </c>
      <c r="AI11" s="3">
        <v>0</v>
      </c>
      <c r="AJ11" s="3">
        <v>0</v>
      </c>
      <c r="AK11" s="3">
        <v>0</v>
      </c>
      <c r="AL11" s="3">
        <v>0</v>
      </c>
      <c r="AM11" s="3">
        <v>0</v>
      </c>
      <c r="AN11" s="3">
        <v>0</v>
      </c>
      <c r="AO11" s="3">
        <v>0</v>
      </c>
      <c r="AP11" s="3">
        <v>0</v>
      </c>
      <c r="AQ11" s="3">
        <v>0</v>
      </c>
      <c r="AR11" s="3">
        <v>0</v>
      </c>
      <c r="AS11" s="3">
        <v>0</v>
      </c>
      <c r="AT11" s="3">
        <v>0</v>
      </c>
      <c r="AU11" s="3">
        <v>0</v>
      </c>
      <c r="AV11" s="3">
        <v>0</v>
      </c>
      <c r="AW11" s="3">
        <v>0</v>
      </c>
    </row>
    <row r="12" spans="1:49" x14ac:dyDescent="0.25">
      <c r="A12" t="s">
        <v>11</v>
      </c>
      <c r="B12" s="3">
        <v>62.41</v>
      </c>
      <c r="C12" s="3">
        <v>62.41</v>
      </c>
      <c r="D12" s="3">
        <v>62.41</v>
      </c>
      <c r="E12" s="3">
        <v>62.41</v>
      </c>
      <c r="F12" s="3">
        <v>62.41</v>
      </c>
      <c r="G12" s="3">
        <v>62.41</v>
      </c>
      <c r="H12" s="3">
        <v>31.21</v>
      </c>
      <c r="I12" s="3">
        <v>31.21</v>
      </c>
      <c r="J12" s="3">
        <v>31.21</v>
      </c>
      <c r="K12" s="3">
        <v>31.21</v>
      </c>
      <c r="L12" s="3">
        <v>31.21</v>
      </c>
      <c r="M12" s="3">
        <v>31.21</v>
      </c>
      <c r="N12" s="3">
        <v>0</v>
      </c>
      <c r="O12" s="3">
        <v>0</v>
      </c>
      <c r="P12" s="3">
        <v>0</v>
      </c>
      <c r="Q12" s="3">
        <v>0</v>
      </c>
      <c r="R12" s="3">
        <v>0</v>
      </c>
      <c r="S12" s="3">
        <v>0</v>
      </c>
      <c r="T12" s="3">
        <v>0</v>
      </c>
      <c r="U12" s="3">
        <v>0</v>
      </c>
      <c r="V12" s="3">
        <v>0</v>
      </c>
      <c r="W12" s="3">
        <v>0</v>
      </c>
      <c r="X12" s="3">
        <v>0</v>
      </c>
      <c r="Y12" s="3">
        <v>0</v>
      </c>
      <c r="Z12" s="3">
        <v>0</v>
      </c>
      <c r="AA12" s="3">
        <v>0</v>
      </c>
      <c r="AB12" s="3">
        <v>0</v>
      </c>
      <c r="AC12" s="3">
        <v>0</v>
      </c>
      <c r="AD12" s="3">
        <v>0</v>
      </c>
      <c r="AE12" s="3">
        <v>0</v>
      </c>
      <c r="AF12" s="3">
        <v>0</v>
      </c>
      <c r="AG12" s="3">
        <v>0</v>
      </c>
      <c r="AH12" s="3">
        <v>0</v>
      </c>
      <c r="AI12" s="3">
        <v>0</v>
      </c>
      <c r="AJ12" s="3">
        <v>0</v>
      </c>
      <c r="AK12" s="3">
        <v>0</v>
      </c>
      <c r="AL12" s="3">
        <v>0</v>
      </c>
      <c r="AM12" s="3">
        <v>0</v>
      </c>
      <c r="AN12" s="3">
        <v>0</v>
      </c>
      <c r="AO12" s="3">
        <v>0</v>
      </c>
      <c r="AP12" s="3">
        <v>0</v>
      </c>
      <c r="AQ12" s="3">
        <v>0</v>
      </c>
      <c r="AR12" s="3">
        <v>0</v>
      </c>
      <c r="AS12" s="3">
        <v>0</v>
      </c>
      <c r="AT12" s="3">
        <v>0</v>
      </c>
      <c r="AU12" s="3">
        <v>0</v>
      </c>
      <c r="AV12" s="3">
        <v>0</v>
      </c>
      <c r="AW12" s="3">
        <v>0</v>
      </c>
    </row>
    <row r="13" spans="1:49" x14ac:dyDescent="0.25">
      <c r="A13" s="1" t="s">
        <v>12</v>
      </c>
      <c r="B13" s="3">
        <v>62.41</v>
      </c>
      <c r="C13" s="3">
        <v>62.41</v>
      </c>
      <c r="D13" s="3">
        <v>62.41</v>
      </c>
      <c r="E13" s="3">
        <v>62.41</v>
      </c>
      <c r="F13" s="3">
        <v>62.41</v>
      </c>
      <c r="G13" s="3">
        <v>62.41</v>
      </c>
      <c r="H13" s="3">
        <v>59.89</v>
      </c>
      <c r="I13" s="3">
        <v>37.270000000000003</v>
      </c>
      <c r="J13" s="3">
        <v>31.21</v>
      </c>
      <c r="K13" s="3">
        <v>31.21</v>
      </c>
      <c r="L13" s="3">
        <v>31.21</v>
      </c>
      <c r="M13" s="3">
        <v>31.21</v>
      </c>
      <c r="N13" s="3">
        <v>31.21</v>
      </c>
      <c r="O13" s="3">
        <v>31.21</v>
      </c>
      <c r="P13" s="3">
        <v>31.21</v>
      </c>
      <c r="Q13" s="3">
        <v>31.21</v>
      </c>
      <c r="R13" s="3">
        <v>31.21</v>
      </c>
      <c r="S13" s="3">
        <v>31.21</v>
      </c>
      <c r="T13" s="3">
        <v>14.14</v>
      </c>
      <c r="U13" s="3">
        <v>0</v>
      </c>
      <c r="V13" s="3">
        <v>0</v>
      </c>
      <c r="W13" s="3">
        <v>0</v>
      </c>
      <c r="X13" s="3">
        <v>0</v>
      </c>
      <c r="Y13" s="3">
        <v>0</v>
      </c>
      <c r="Z13" s="3">
        <v>0</v>
      </c>
      <c r="AA13" s="3">
        <v>0</v>
      </c>
      <c r="AB13" s="3">
        <v>0</v>
      </c>
      <c r="AC13" s="3">
        <v>0</v>
      </c>
      <c r="AD13" s="3">
        <v>0</v>
      </c>
      <c r="AE13" s="3">
        <v>0</v>
      </c>
      <c r="AF13" s="3">
        <v>0</v>
      </c>
      <c r="AG13" s="3">
        <v>0</v>
      </c>
      <c r="AH13" s="3">
        <v>0</v>
      </c>
      <c r="AI13" s="3">
        <v>0</v>
      </c>
      <c r="AJ13" s="3">
        <v>0</v>
      </c>
      <c r="AK13" s="3">
        <v>0</v>
      </c>
      <c r="AL13" s="3">
        <v>0</v>
      </c>
      <c r="AM13" s="3">
        <v>0</v>
      </c>
      <c r="AN13" s="3">
        <v>0</v>
      </c>
      <c r="AO13" s="3">
        <v>0</v>
      </c>
      <c r="AP13" s="3">
        <v>0</v>
      </c>
      <c r="AQ13" s="3">
        <v>0</v>
      </c>
      <c r="AR13" s="3">
        <v>0</v>
      </c>
      <c r="AS13" s="3">
        <v>0</v>
      </c>
      <c r="AT13" s="3">
        <v>0</v>
      </c>
      <c r="AU13" s="3">
        <v>0</v>
      </c>
      <c r="AV13" s="3">
        <v>0</v>
      </c>
      <c r="AW13" s="3">
        <v>0</v>
      </c>
    </row>
    <row r="14" spans="1:49" x14ac:dyDescent="0.25">
      <c r="A14" t="s">
        <v>13</v>
      </c>
      <c r="B14" s="3">
        <v>62.41</v>
      </c>
      <c r="C14" s="3">
        <v>62.41</v>
      </c>
      <c r="D14" s="3">
        <v>62.41</v>
      </c>
      <c r="E14" s="3">
        <v>62.41</v>
      </c>
      <c r="F14" s="3">
        <v>62.41</v>
      </c>
      <c r="G14" s="3">
        <v>49.73</v>
      </c>
      <c r="H14" s="3">
        <v>31.21</v>
      </c>
      <c r="I14" s="3">
        <v>31.21</v>
      </c>
      <c r="J14" s="3">
        <v>31.21</v>
      </c>
      <c r="K14" s="3">
        <v>31.21</v>
      </c>
      <c r="L14" s="3">
        <v>31.21</v>
      </c>
      <c r="M14" s="3">
        <v>31.21</v>
      </c>
      <c r="N14" s="3">
        <v>31.21</v>
      </c>
      <c r="O14" s="3">
        <v>31.21</v>
      </c>
      <c r="P14" s="3">
        <v>31.21</v>
      </c>
      <c r="Q14" s="3">
        <v>31.21</v>
      </c>
      <c r="R14" s="3">
        <v>31.21</v>
      </c>
      <c r="S14" s="3">
        <v>8.92</v>
      </c>
      <c r="T14" s="3">
        <v>0</v>
      </c>
      <c r="U14" s="3">
        <v>0</v>
      </c>
      <c r="V14" s="3">
        <v>0</v>
      </c>
      <c r="W14" s="3">
        <v>0</v>
      </c>
      <c r="X14" s="3">
        <v>0</v>
      </c>
      <c r="Y14" s="3">
        <v>0</v>
      </c>
      <c r="Z14" s="3">
        <v>0</v>
      </c>
      <c r="AA14" s="3">
        <v>0</v>
      </c>
      <c r="AB14" s="3">
        <v>0</v>
      </c>
      <c r="AC14" s="3">
        <v>0</v>
      </c>
      <c r="AD14" s="3">
        <v>0</v>
      </c>
      <c r="AE14" s="3">
        <v>0</v>
      </c>
      <c r="AF14" s="3">
        <v>0</v>
      </c>
      <c r="AG14" s="3">
        <v>0</v>
      </c>
      <c r="AH14" s="3">
        <v>0</v>
      </c>
      <c r="AI14" s="3">
        <v>0</v>
      </c>
      <c r="AJ14" s="3">
        <v>0</v>
      </c>
      <c r="AK14" s="3">
        <v>0</v>
      </c>
      <c r="AL14" s="3">
        <v>0</v>
      </c>
      <c r="AM14" s="3">
        <v>0</v>
      </c>
      <c r="AN14" s="3">
        <v>0</v>
      </c>
      <c r="AO14" s="3">
        <v>0</v>
      </c>
      <c r="AP14" s="3">
        <v>0</v>
      </c>
      <c r="AQ14" s="3">
        <v>0</v>
      </c>
      <c r="AR14" s="3">
        <v>0</v>
      </c>
      <c r="AS14" s="3">
        <v>0</v>
      </c>
      <c r="AT14" s="3">
        <v>0</v>
      </c>
      <c r="AU14" s="3">
        <v>0</v>
      </c>
      <c r="AV14" s="3">
        <v>0</v>
      </c>
      <c r="AW14" s="3">
        <v>0</v>
      </c>
    </row>
    <row r="15" spans="1:49" x14ac:dyDescent="0.25">
      <c r="A15" t="s">
        <v>14</v>
      </c>
      <c r="B15" s="3">
        <v>62.41</v>
      </c>
      <c r="C15" s="3">
        <v>62.41</v>
      </c>
      <c r="D15" s="3">
        <v>62.41</v>
      </c>
      <c r="E15" s="3">
        <v>62.41</v>
      </c>
      <c r="F15" s="3">
        <v>62.41</v>
      </c>
      <c r="G15" s="3">
        <v>31.21</v>
      </c>
      <c r="H15" s="3">
        <v>31.21</v>
      </c>
      <c r="I15" s="3">
        <v>31.21</v>
      </c>
      <c r="J15" s="3">
        <v>31.21</v>
      </c>
      <c r="K15" s="3">
        <v>31.21</v>
      </c>
      <c r="L15" s="3">
        <v>31.21</v>
      </c>
      <c r="M15" s="3">
        <v>0</v>
      </c>
      <c r="N15" s="3">
        <v>0</v>
      </c>
      <c r="O15" s="3">
        <v>0</v>
      </c>
      <c r="P15" s="3">
        <v>0</v>
      </c>
      <c r="Q15" s="3">
        <v>0</v>
      </c>
      <c r="R15" s="3">
        <v>0</v>
      </c>
      <c r="S15" s="3">
        <v>0</v>
      </c>
      <c r="T15" s="3">
        <v>0</v>
      </c>
      <c r="U15" s="3">
        <v>0</v>
      </c>
      <c r="V15" s="3">
        <v>0</v>
      </c>
      <c r="W15" s="3">
        <v>0</v>
      </c>
      <c r="X15" s="3">
        <v>0</v>
      </c>
      <c r="Y15" s="3">
        <v>0</v>
      </c>
      <c r="Z15" s="3">
        <v>0</v>
      </c>
      <c r="AA15" s="3">
        <v>0</v>
      </c>
      <c r="AB15" s="3">
        <v>0</v>
      </c>
      <c r="AC15" s="3">
        <v>0</v>
      </c>
      <c r="AD15" s="3">
        <v>0</v>
      </c>
      <c r="AE15" s="3">
        <v>0</v>
      </c>
      <c r="AF15" s="3">
        <v>0</v>
      </c>
      <c r="AG15" s="3">
        <v>0</v>
      </c>
      <c r="AH15" s="3">
        <v>0</v>
      </c>
      <c r="AI15" s="3">
        <v>0</v>
      </c>
      <c r="AJ15" s="3">
        <v>0</v>
      </c>
      <c r="AK15" s="3">
        <v>0</v>
      </c>
      <c r="AL15" s="3">
        <v>0</v>
      </c>
      <c r="AM15" s="3">
        <v>0</v>
      </c>
      <c r="AN15" s="3">
        <v>0</v>
      </c>
      <c r="AO15" s="3">
        <v>0</v>
      </c>
      <c r="AP15" s="3">
        <v>0</v>
      </c>
      <c r="AQ15" s="3">
        <v>0</v>
      </c>
      <c r="AR15" s="3">
        <v>0</v>
      </c>
      <c r="AS15" s="3">
        <v>0</v>
      </c>
      <c r="AT15" s="3">
        <v>0</v>
      </c>
      <c r="AU15" s="3">
        <v>0</v>
      </c>
      <c r="AV15" s="3">
        <v>0</v>
      </c>
      <c r="AW15" s="3">
        <v>0</v>
      </c>
    </row>
    <row r="16" spans="1:49" x14ac:dyDescent="0.25">
      <c r="A16" s="36" t="s">
        <v>15</v>
      </c>
      <c r="B16" s="3">
        <v>62.41</v>
      </c>
      <c r="C16" s="3">
        <v>62.41</v>
      </c>
      <c r="D16" s="3">
        <v>62.41</v>
      </c>
      <c r="E16" s="3">
        <v>45.62</v>
      </c>
      <c r="F16" s="3">
        <v>45.62</v>
      </c>
      <c r="G16" s="3">
        <v>31.21</v>
      </c>
      <c r="H16" s="3">
        <v>31.21</v>
      </c>
      <c r="I16" s="3">
        <v>31.21</v>
      </c>
      <c r="J16" s="3">
        <v>31.21</v>
      </c>
      <c r="K16" s="3">
        <v>31.21</v>
      </c>
      <c r="L16" s="3">
        <v>28.8</v>
      </c>
      <c r="M16" s="3">
        <v>0</v>
      </c>
      <c r="N16" s="3">
        <v>0</v>
      </c>
      <c r="O16" s="3">
        <v>0</v>
      </c>
      <c r="P16" s="3">
        <v>0</v>
      </c>
      <c r="Q16" s="3">
        <v>0</v>
      </c>
      <c r="R16" s="3">
        <v>0</v>
      </c>
      <c r="S16" s="3">
        <v>0</v>
      </c>
      <c r="T16" s="3">
        <v>0</v>
      </c>
      <c r="U16" s="3">
        <v>0</v>
      </c>
      <c r="V16" s="3">
        <v>0</v>
      </c>
      <c r="W16" s="3">
        <v>0</v>
      </c>
      <c r="X16" s="3">
        <v>0</v>
      </c>
      <c r="Y16" s="3">
        <v>0</v>
      </c>
      <c r="Z16" s="3">
        <v>0</v>
      </c>
      <c r="AA16" s="3">
        <v>0</v>
      </c>
      <c r="AB16" s="3">
        <v>0</v>
      </c>
      <c r="AC16" s="3">
        <v>0</v>
      </c>
      <c r="AD16" s="3">
        <v>0</v>
      </c>
      <c r="AE16" s="3">
        <v>0</v>
      </c>
      <c r="AF16" s="3">
        <v>0</v>
      </c>
      <c r="AG16" s="3">
        <v>0</v>
      </c>
      <c r="AH16" s="3">
        <v>0</v>
      </c>
      <c r="AI16" s="3">
        <v>0</v>
      </c>
      <c r="AJ16" s="3">
        <v>0</v>
      </c>
      <c r="AK16" s="3">
        <v>0</v>
      </c>
      <c r="AL16" s="3">
        <v>0</v>
      </c>
      <c r="AM16" s="3">
        <v>0</v>
      </c>
      <c r="AN16" s="3">
        <v>0</v>
      </c>
      <c r="AO16" s="3">
        <v>0</v>
      </c>
      <c r="AP16" s="3">
        <v>0</v>
      </c>
      <c r="AQ16" s="3">
        <v>0</v>
      </c>
      <c r="AR16" s="3">
        <v>0</v>
      </c>
      <c r="AS16" s="3">
        <v>0</v>
      </c>
      <c r="AT16" s="3">
        <v>0</v>
      </c>
      <c r="AU16" s="3">
        <v>0</v>
      </c>
      <c r="AV16" s="3">
        <v>0</v>
      </c>
      <c r="AW16" s="3">
        <v>0</v>
      </c>
    </row>
    <row r="17" spans="1:49" x14ac:dyDescent="0.25">
      <c r="A17" t="s">
        <v>16</v>
      </c>
      <c r="B17" s="3">
        <v>62.41</v>
      </c>
      <c r="C17" s="3">
        <v>62.41</v>
      </c>
      <c r="D17" s="3">
        <v>62.41</v>
      </c>
      <c r="E17" s="3">
        <v>31.21</v>
      </c>
      <c r="F17" s="3">
        <v>31.21</v>
      </c>
      <c r="G17" s="3">
        <v>31.21</v>
      </c>
      <c r="H17" s="3">
        <v>31.21</v>
      </c>
      <c r="I17" s="3">
        <v>31.21</v>
      </c>
      <c r="J17" s="3">
        <v>31.21</v>
      </c>
      <c r="K17" s="3">
        <v>31.21</v>
      </c>
      <c r="L17" s="3">
        <v>7.23</v>
      </c>
      <c r="M17" s="3">
        <v>0</v>
      </c>
      <c r="N17" s="3">
        <v>0</v>
      </c>
      <c r="O17" s="3">
        <v>0</v>
      </c>
      <c r="P17" s="3">
        <v>0</v>
      </c>
      <c r="Q17" s="3">
        <v>0</v>
      </c>
      <c r="R17" s="3">
        <v>0</v>
      </c>
      <c r="S17" s="3">
        <v>0</v>
      </c>
      <c r="T17" s="3">
        <v>0</v>
      </c>
      <c r="U17" s="3">
        <v>0</v>
      </c>
      <c r="V17" s="3">
        <v>0</v>
      </c>
      <c r="W17" s="3">
        <v>0</v>
      </c>
      <c r="X17" s="3">
        <v>0</v>
      </c>
      <c r="Y17" s="3">
        <v>0</v>
      </c>
      <c r="Z17" s="3">
        <v>0</v>
      </c>
      <c r="AA17" s="3">
        <v>0</v>
      </c>
      <c r="AB17" s="3">
        <v>0</v>
      </c>
      <c r="AC17" s="3">
        <v>0</v>
      </c>
      <c r="AD17" s="3">
        <v>0</v>
      </c>
      <c r="AE17" s="3">
        <v>0</v>
      </c>
      <c r="AF17" s="3">
        <v>0</v>
      </c>
      <c r="AG17" s="3">
        <v>0</v>
      </c>
      <c r="AH17" s="3">
        <v>0</v>
      </c>
      <c r="AI17" s="3">
        <v>0</v>
      </c>
      <c r="AJ17" s="3">
        <v>0</v>
      </c>
      <c r="AK17" s="3">
        <v>0</v>
      </c>
      <c r="AL17" s="3">
        <v>0</v>
      </c>
      <c r="AM17" s="3">
        <v>0</v>
      </c>
      <c r="AN17" s="3">
        <v>0</v>
      </c>
      <c r="AO17" s="3">
        <v>0</v>
      </c>
      <c r="AP17" s="3">
        <v>0</v>
      </c>
      <c r="AQ17" s="3">
        <v>0</v>
      </c>
      <c r="AR17" s="3">
        <v>0</v>
      </c>
      <c r="AS17" s="3">
        <v>0</v>
      </c>
      <c r="AT17" s="3">
        <v>0</v>
      </c>
      <c r="AU17" s="3">
        <v>0</v>
      </c>
      <c r="AV17" s="3">
        <v>0</v>
      </c>
      <c r="AW17" s="3">
        <v>0</v>
      </c>
    </row>
    <row r="18" spans="1:49" x14ac:dyDescent="0.25">
      <c r="A18" t="s">
        <v>17</v>
      </c>
      <c r="B18" s="3">
        <v>62.41</v>
      </c>
      <c r="C18" s="3">
        <v>62.41</v>
      </c>
      <c r="D18" s="3">
        <v>62.41</v>
      </c>
      <c r="E18" s="3">
        <v>31.25</v>
      </c>
      <c r="F18" s="3">
        <v>31.25</v>
      </c>
      <c r="G18" s="3">
        <v>31.21</v>
      </c>
      <c r="H18" s="3">
        <v>31.21</v>
      </c>
      <c r="I18" s="3">
        <v>31.21</v>
      </c>
      <c r="J18" s="3">
        <v>31.21</v>
      </c>
      <c r="K18" s="3">
        <v>31.21</v>
      </c>
      <c r="L18" s="3">
        <v>31.21</v>
      </c>
      <c r="M18" s="3">
        <v>31.21</v>
      </c>
      <c r="N18" s="3">
        <v>31.21</v>
      </c>
      <c r="O18" s="3">
        <v>31.21</v>
      </c>
      <c r="P18" s="3">
        <v>31.21</v>
      </c>
      <c r="Q18" s="3">
        <v>0.03</v>
      </c>
      <c r="R18" s="3">
        <v>0.03</v>
      </c>
      <c r="S18" s="3">
        <v>0</v>
      </c>
      <c r="T18" s="3">
        <v>0</v>
      </c>
      <c r="U18" s="3">
        <v>0</v>
      </c>
      <c r="V18" s="3">
        <v>0</v>
      </c>
      <c r="W18" s="3">
        <v>0</v>
      </c>
      <c r="X18" s="3">
        <v>0</v>
      </c>
      <c r="Y18" s="3">
        <v>0</v>
      </c>
      <c r="Z18" s="3">
        <v>0</v>
      </c>
      <c r="AA18" s="3">
        <v>0</v>
      </c>
      <c r="AB18" s="3">
        <v>0</v>
      </c>
      <c r="AC18" s="3">
        <v>0</v>
      </c>
      <c r="AD18" s="3">
        <v>0</v>
      </c>
      <c r="AE18" s="3">
        <v>0</v>
      </c>
      <c r="AF18" s="3">
        <v>0</v>
      </c>
      <c r="AG18" s="3">
        <v>0</v>
      </c>
      <c r="AH18" s="3">
        <v>0</v>
      </c>
      <c r="AI18" s="3">
        <v>0</v>
      </c>
      <c r="AJ18" s="3">
        <v>0</v>
      </c>
      <c r="AK18" s="3">
        <v>0</v>
      </c>
      <c r="AL18" s="3">
        <v>0</v>
      </c>
      <c r="AM18" s="3">
        <v>0</v>
      </c>
      <c r="AN18" s="3">
        <v>0</v>
      </c>
      <c r="AO18" s="3">
        <v>0</v>
      </c>
      <c r="AP18" s="3">
        <v>0</v>
      </c>
      <c r="AQ18" s="3">
        <v>0</v>
      </c>
      <c r="AR18" s="3">
        <v>0</v>
      </c>
      <c r="AS18" s="3">
        <v>0</v>
      </c>
      <c r="AT18" s="3">
        <v>0</v>
      </c>
      <c r="AU18" s="3">
        <v>0</v>
      </c>
      <c r="AV18" s="3">
        <v>0</v>
      </c>
      <c r="AW18" s="3">
        <v>0</v>
      </c>
    </row>
    <row r="19" spans="1:49" x14ac:dyDescent="0.25">
      <c r="A19" t="s">
        <v>18</v>
      </c>
      <c r="B19" s="3">
        <v>62.41</v>
      </c>
      <c r="C19" s="3">
        <v>62.41</v>
      </c>
      <c r="D19" s="3">
        <v>62.41</v>
      </c>
      <c r="E19" s="3">
        <v>31.25</v>
      </c>
      <c r="F19" s="3">
        <v>31.25</v>
      </c>
      <c r="G19" s="3">
        <v>31.21</v>
      </c>
      <c r="H19" s="3">
        <v>31.21</v>
      </c>
      <c r="I19" s="3">
        <v>0</v>
      </c>
      <c r="J19" s="3">
        <v>0</v>
      </c>
      <c r="K19" s="3">
        <v>0</v>
      </c>
      <c r="L19" s="3">
        <v>0</v>
      </c>
      <c r="M19" s="3">
        <v>0</v>
      </c>
      <c r="N19" s="3">
        <v>0</v>
      </c>
      <c r="O19" s="3">
        <v>0</v>
      </c>
      <c r="P19" s="3">
        <v>0</v>
      </c>
      <c r="Q19" s="3">
        <v>0</v>
      </c>
      <c r="R19" s="3">
        <v>0</v>
      </c>
      <c r="S19" s="3">
        <v>0</v>
      </c>
      <c r="T19" s="3">
        <v>0</v>
      </c>
      <c r="U19" s="3">
        <v>0</v>
      </c>
      <c r="V19" s="3">
        <v>0</v>
      </c>
      <c r="W19" s="3">
        <v>0</v>
      </c>
      <c r="X19" s="3">
        <v>0</v>
      </c>
      <c r="Y19" s="3">
        <v>0</v>
      </c>
      <c r="Z19" s="3">
        <v>0</v>
      </c>
      <c r="AA19" s="3">
        <v>0</v>
      </c>
      <c r="AB19" s="3">
        <v>0</v>
      </c>
      <c r="AC19" s="3">
        <v>0</v>
      </c>
      <c r="AD19" s="3">
        <v>0</v>
      </c>
      <c r="AE19" s="3">
        <v>0</v>
      </c>
      <c r="AF19" s="3">
        <v>0</v>
      </c>
      <c r="AG19" s="3">
        <v>0</v>
      </c>
      <c r="AH19" s="3">
        <v>0</v>
      </c>
      <c r="AI19" s="3">
        <v>0</v>
      </c>
      <c r="AJ19" s="3">
        <v>0</v>
      </c>
      <c r="AK19" s="3">
        <v>0</v>
      </c>
      <c r="AL19" s="3">
        <v>0</v>
      </c>
      <c r="AM19" s="3">
        <v>0</v>
      </c>
      <c r="AN19" s="3">
        <v>0</v>
      </c>
      <c r="AO19" s="3">
        <v>0</v>
      </c>
      <c r="AP19" s="3">
        <v>0</v>
      </c>
      <c r="AQ19" s="3">
        <v>0</v>
      </c>
      <c r="AR19" s="3">
        <v>0</v>
      </c>
      <c r="AS19" s="3">
        <v>0</v>
      </c>
      <c r="AT19" s="3">
        <v>0</v>
      </c>
      <c r="AU19" s="3">
        <v>0</v>
      </c>
      <c r="AV19" s="3">
        <v>0</v>
      </c>
      <c r="AW19" s="3">
        <v>0</v>
      </c>
    </row>
    <row r="20" spans="1:49" x14ac:dyDescent="0.25">
      <c r="A20" t="s">
        <v>20</v>
      </c>
      <c r="B20" s="3">
        <v>62.41</v>
      </c>
      <c r="C20" s="3">
        <v>38.44</v>
      </c>
      <c r="D20" s="3">
        <v>38.44</v>
      </c>
      <c r="E20" s="3">
        <v>31.21</v>
      </c>
      <c r="F20" s="3">
        <v>31.21</v>
      </c>
      <c r="G20" s="3">
        <v>31.21</v>
      </c>
      <c r="H20" s="3">
        <v>31.21</v>
      </c>
      <c r="I20" s="3">
        <v>31.21</v>
      </c>
      <c r="J20" s="3">
        <v>31.21</v>
      </c>
      <c r="K20" s="3">
        <v>31.21</v>
      </c>
      <c r="L20" s="3">
        <v>0</v>
      </c>
      <c r="M20" s="3">
        <v>0</v>
      </c>
      <c r="N20" s="3">
        <v>0</v>
      </c>
      <c r="O20" s="3">
        <v>0</v>
      </c>
      <c r="P20" s="3">
        <v>0</v>
      </c>
      <c r="Q20" s="3">
        <v>0</v>
      </c>
      <c r="R20" s="3">
        <v>0</v>
      </c>
      <c r="S20" s="3">
        <v>0</v>
      </c>
      <c r="T20" s="3">
        <v>0</v>
      </c>
      <c r="U20" s="3">
        <v>0</v>
      </c>
      <c r="V20" s="3">
        <v>0</v>
      </c>
      <c r="W20" s="3">
        <v>0</v>
      </c>
      <c r="X20" s="3">
        <v>0</v>
      </c>
      <c r="Y20" s="3">
        <v>0</v>
      </c>
      <c r="Z20" s="3">
        <v>0</v>
      </c>
      <c r="AA20" s="3">
        <v>0</v>
      </c>
      <c r="AB20" s="3">
        <v>0</v>
      </c>
      <c r="AC20" s="3">
        <v>0</v>
      </c>
      <c r="AD20" s="3">
        <v>0</v>
      </c>
      <c r="AE20" s="3">
        <v>0</v>
      </c>
      <c r="AF20" s="3">
        <v>0</v>
      </c>
      <c r="AG20" s="3">
        <v>0</v>
      </c>
      <c r="AH20" s="3">
        <v>0</v>
      </c>
      <c r="AI20" s="3">
        <v>0</v>
      </c>
      <c r="AJ20" s="3">
        <v>0</v>
      </c>
      <c r="AK20" s="3">
        <v>0</v>
      </c>
      <c r="AL20" s="3">
        <v>0</v>
      </c>
      <c r="AM20" s="3">
        <v>0</v>
      </c>
      <c r="AN20" s="3">
        <v>0</v>
      </c>
      <c r="AO20" s="3">
        <v>0</v>
      </c>
      <c r="AP20" s="3">
        <v>0</v>
      </c>
      <c r="AQ20" s="3">
        <v>0</v>
      </c>
      <c r="AR20" s="3">
        <v>0</v>
      </c>
      <c r="AS20" s="3">
        <v>0</v>
      </c>
      <c r="AT20" s="3">
        <v>0</v>
      </c>
      <c r="AU20" s="3">
        <v>0</v>
      </c>
      <c r="AV20" s="3">
        <v>0</v>
      </c>
      <c r="AW20" s="3">
        <v>0</v>
      </c>
    </row>
    <row r="21" spans="1:49" x14ac:dyDescent="0.25">
      <c r="A21" s="36" t="s">
        <v>21</v>
      </c>
      <c r="B21" s="3">
        <v>62.41</v>
      </c>
      <c r="C21" s="3">
        <v>31.21</v>
      </c>
      <c r="D21" s="3">
        <v>31.21</v>
      </c>
      <c r="E21" s="3">
        <v>31.21</v>
      </c>
      <c r="F21" s="3">
        <v>31.21</v>
      </c>
      <c r="G21" s="3">
        <v>31.21</v>
      </c>
      <c r="H21" s="3">
        <v>31.21</v>
      </c>
      <c r="I21" s="3">
        <v>31.21</v>
      </c>
      <c r="J21" s="3">
        <v>31.21</v>
      </c>
      <c r="K21" s="3">
        <v>0</v>
      </c>
      <c r="L21" s="3">
        <v>0</v>
      </c>
      <c r="M21" s="3">
        <v>0</v>
      </c>
      <c r="N21" s="3">
        <v>0</v>
      </c>
      <c r="O21" s="3">
        <v>0</v>
      </c>
      <c r="P21" s="3">
        <v>0</v>
      </c>
      <c r="Q21" s="3">
        <v>0</v>
      </c>
      <c r="R21" s="3">
        <v>0</v>
      </c>
      <c r="S21" s="3">
        <v>0</v>
      </c>
      <c r="T21" s="3">
        <v>0</v>
      </c>
      <c r="U21" s="3">
        <v>0</v>
      </c>
      <c r="V21" s="3">
        <v>0</v>
      </c>
      <c r="W21" s="3">
        <v>0</v>
      </c>
      <c r="X21" s="3">
        <v>0</v>
      </c>
      <c r="Y21" s="3">
        <v>0</v>
      </c>
      <c r="Z21" s="3">
        <v>0</v>
      </c>
      <c r="AA21" s="3">
        <v>0</v>
      </c>
      <c r="AB21" s="3">
        <v>0</v>
      </c>
      <c r="AC21" s="3">
        <v>0</v>
      </c>
      <c r="AD21" s="3">
        <v>0</v>
      </c>
      <c r="AE21" s="3">
        <v>0</v>
      </c>
      <c r="AF21" s="3">
        <v>0</v>
      </c>
      <c r="AG21" s="3">
        <v>0</v>
      </c>
      <c r="AH21" s="3">
        <v>0</v>
      </c>
      <c r="AI21" s="3">
        <v>0</v>
      </c>
      <c r="AJ21" s="3">
        <v>0</v>
      </c>
      <c r="AK21" s="3">
        <v>0</v>
      </c>
      <c r="AL21" s="3">
        <v>0</v>
      </c>
      <c r="AM21" s="3">
        <v>0</v>
      </c>
      <c r="AN21" s="3">
        <v>0</v>
      </c>
      <c r="AO21" s="3">
        <v>0</v>
      </c>
      <c r="AP21" s="3">
        <v>0</v>
      </c>
      <c r="AQ21" s="3">
        <v>0</v>
      </c>
      <c r="AR21" s="3">
        <v>0</v>
      </c>
      <c r="AS21" s="3">
        <v>0</v>
      </c>
      <c r="AT21" s="3">
        <v>0</v>
      </c>
      <c r="AU21" s="3">
        <v>0</v>
      </c>
      <c r="AV21" s="3">
        <v>0</v>
      </c>
      <c r="AW21" s="3">
        <v>0</v>
      </c>
    </row>
    <row r="22" spans="1:49" x14ac:dyDescent="0.25">
      <c r="A22" t="s">
        <v>19</v>
      </c>
      <c r="B22" s="3">
        <v>62.41</v>
      </c>
      <c r="C22" s="3">
        <v>31.21</v>
      </c>
      <c r="D22" s="3">
        <v>31.21</v>
      </c>
      <c r="E22" s="3">
        <v>31.21</v>
      </c>
      <c r="F22" s="3">
        <v>31.21</v>
      </c>
      <c r="G22" s="3">
        <v>31.21</v>
      </c>
      <c r="H22" s="3">
        <v>31.21</v>
      </c>
      <c r="I22" s="3">
        <v>0</v>
      </c>
      <c r="J22" s="3">
        <v>0</v>
      </c>
      <c r="K22" s="3">
        <v>0</v>
      </c>
      <c r="L22" s="3">
        <v>0</v>
      </c>
      <c r="M22" s="3">
        <v>0</v>
      </c>
      <c r="N22" s="3">
        <v>0</v>
      </c>
      <c r="O22" s="3">
        <v>0</v>
      </c>
      <c r="P22" s="3">
        <v>0</v>
      </c>
      <c r="Q22" s="3">
        <v>0</v>
      </c>
      <c r="R22" s="3">
        <v>0</v>
      </c>
      <c r="S22" s="3">
        <v>0</v>
      </c>
      <c r="T22" s="3">
        <v>0</v>
      </c>
      <c r="U22" s="3">
        <v>0</v>
      </c>
      <c r="V22" s="3">
        <v>0</v>
      </c>
      <c r="W22" s="3">
        <v>0</v>
      </c>
      <c r="X22" s="3">
        <v>0</v>
      </c>
      <c r="Y22" s="3">
        <v>0</v>
      </c>
      <c r="Z22" s="3">
        <v>0</v>
      </c>
      <c r="AA22" s="3">
        <v>0</v>
      </c>
      <c r="AB22" s="3">
        <v>0</v>
      </c>
      <c r="AC22" s="3">
        <v>0</v>
      </c>
      <c r="AD22" s="3">
        <v>0</v>
      </c>
      <c r="AE22" s="3">
        <v>0</v>
      </c>
      <c r="AF22" s="3">
        <v>0</v>
      </c>
      <c r="AG22" s="3">
        <v>0</v>
      </c>
      <c r="AH22" s="3">
        <v>0</v>
      </c>
      <c r="AI22" s="3">
        <v>0</v>
      </c>
      <c r="AJ22" s="3">
        <v>0</v>
      </c>
      <c r="AK22" s="3">
        <v>0</v>
      </c>
      <c r="AL22" s="3">
        <v>0</v>
      </c>
      <c r="AM22" s="3">
        <v>0</v>
      </c>
      <c r="AN22" s="3">
        <v>0</v>
      </c>
      <c r="AO22" s="3">
        <v>0</v>
      </c>
      <c r="AP22" s="3">
        <v>0</v>
      </c>
      <c r="AQ22" s="3">
        <v>0</v>
      </c>
      <c r="AR22" s="3">
        <v>0</v>
      </c>
      <c r="AS22" s="3">
        <v>0</v>
      </c>
      <c r="AT22" s="3">
        <v>0</v>
      </c>
      <c r="AU22" s="3">
        <v>0</v>
      </c>
      <c r="AV22" s="3">
        <v>0</v>
      </c>
      <c r="AW22" s="3">
        <v>0</v>
      </c>
    </row>
    <row r="23" spans="1:49" x14ac:dyDescent="0.25">
      <c r="A23" t="s">
        <v>22</v>
      </c>
      <c r="B23" s="3">
        <v>62.41</v>
      </c>
      <c r="C23" s="3">
        <v>31.21</v>
      </c>
      <c r="D23" s="3">
        <v>31.21</v>
      </c>
      <c r="E23" s="3">
        <v>31.21</v>
      </c>
      <c r="F23" s="3">
        <v>31.21</v>
      </c>
      <c r="G23" s="3">
        <v>31.21</v>
      </c>
      <c r="H23" s="3">
        <v>31.21</v>
      </c>
      <c r="I23" s="3">
        <v>31.21</v>
      </c>
      <c r="J23" s="3">
        <v>31.21</v>
      </c>
      <c r="K23" s="3">
        <v>31.21</v>
      </c>
      <c r="L23" s="3">
        <v>31.21</v>
      </c>
      <c r="M23" s="3">
        <v>14.41</v>
      </c>
      <c r="N23" s="3">
        <v>14.41</v>
      </c>
      <c r="O23" s="3">
        <v>0</v>
      </c>
      <c r="P23" s="3">
        <v>0</v>
      </c>
      <c r="Q23" s="3">
        <v>0</v>
      </c>
      <c r="R23" s="3">
        <v>0</v>
      </c>
      <c r="S23" s="3">
        <v>0</v>
      </c>
      <c r="T23" s="3">
        <v>0</v>
      </c>
      <c r="U23" s="3">
        <v>0</v>
      </c>
      <c r="V23" s="3">
        <v>0</v>
      </c>
      <c r="W23" s="3">
        <v>0</v>
      </c>
      <c r="X23" s="3">
        <v>0</v>
      </c>
      <c r="Y23" s="3">
        <v>0</v>
      </c>
      <c r="Z23" s="3">
        <v>0</v>
      </c>
      <c r="AA23" s="3">
        <v>0</v>
      </c>
      <c r="AB23" s="3">
        <v>0</v>
      </c>
      <c r="AC23" s="3">
        <v>0</v>
      </c>
      <c r="AD23" s="3">
        <v>0</v>
      </c>
      <c r="AE23" s="3">
        <v>0</v>
      </c>
      <c r="AF23" s="3">
        <v>0</v>
      </c>
      <c r="AG23" s="3">
        <v>0</v>
      </c>
      <c r="AH23" s="3">
        <v>0</v>
      </c>
      <c r="AI23" s="3">
        <v>0</v>
      </c>
      <c r="AJ23" s="3">
        <v>0</v>
      </c>
      <c r="AK23" s="3">
        <v>0</v>
      </c>
      <c r="AL23" s="3">
        <v>0</v>
      </c>
      <c r="AM23" s="3">
        <v>0</v>
      </c>
      <c r="AN23" s="3">
        <v>0</v>
      </c>
      <c r="AO23" s="3">
        <v>0</v>
      </c>
      <c r="AP23" s="3">
        <v>0</v>
      </c>
      <c r="AQ23" s="3">
        <v>0</v>
      </c>
      <c r="AR23" s="3">
        <v>0</v>
      </c>
      <c r="AS23" s="3">
        <v>0</v>
      </c>
      <c r="AT23" s="3">
        <v>0</v>
      </c>
      <c r="AU23" s="3">
        <v>0</v>
      </c>
      <c r="AV23" s="3">
        <v>0</v>
      </c>
      <c r="AW23" s="3">
        <v>0</v>
      </c>
    </row>
    <row r="24" spans="1:49" x14ac:dyDescent="0.25">
      <c r="A24" t="s">
        <v>23</v>
      </c>
      <c r="B24" s="3">
        <v>62.41</v>
      </c>
      <c r="C24" s="3">
        <v>31.21</v>
      </c>
      <c r="D24" s="3">
        <v>31.21</v>
      </c>
      <c r="E24" s="3">
        <v>31.21</v>
      </c>
      <c r="F24" s="3">
        <v>31.21</v>
      </c>
      <c r="G24" s="3">
        <v>31.21</v>
      </c>
      <c r="H24" s="3">
        <v>31.21</v>
      </c>
      <c r="I24" s="3">
        <v>31.21</v>
      </c>
      <c r="J24" s="3">
        <v>31.21</v>
      </c>
      <c r="K24" s="3">
        <v>31.21</v>
      </c>
      <c r="L24" s="3">
        <v>31.21</v>
      </c>
      <c r="M24" s="3">
        <v>31.21</v>
      </c>
      <c r="N24" s="3">
        <v>31.21</v>
      </c>
      <c r="O24" s="3">
        <v>31.21</v>
      </c>
      <c r="P24" s="3">
        <v>31.21</v>
      </c>
      <c r="Q24" s="3">
        <v>26.16</v>
      </c>
      <c r="R24" s="3">
        <v>13.72</v>
      </c>
      <c r="S24" s="3">
        <v>1.29</v>
      </c>
      <c r="T24" s="3">
        <v>0</v>
      </c>
      <c r="U24" s="3">
        <v>0</v>
      </c>
      <c r="V24" s="3">
        <v>0</v>
      </c>
      <c r="W24" s="3">
        <v>0</v>
      </c>
      <c r="X24" s="3">
        <v>0</v>
      </c>
      <c r="Y24" s="3">
        <v>0</v>
      </c>
      <c r="Z24" s="3">
        <v>0</v>
      </c>
      <c r="AA24" s="3">
        <v>0</v>
      </c>
      <c r="AB24" s="3">
        <v>0</v>
      </c>
      <c r="AC24" s="3">
        <v>0</v>
      </c>
      <c r="AD24" s="3">
        <v>0</v>
      </c>
      <c r="AE24" s="3">
        <v>0</v>
      </c>
      <c r="AF24" s="3">
        <v>0</v>
      </c>
      <c r="AG24" s="3">
        <v>0</v>
      </c>
      <c r="AH24" s="3">
        <v>0</v>
      </c>
      <c r="AI24" s="3">
        <v>0</v>
      </c>
      <c r="AJ24" s="3">
        <v>0</v>
      </c>
      <c r="AK24" s="3">
        <v>0</v>
      </c>
      <c r="AL24" s="3">
        <v>0</v>
      </c>
      <c r="AM24" s="3">
        <v>0</v>
      </c>
      <c r="AN24" s="3">
        <v>0</v>
      </c>
      <c r="AO24" s="3">
        <v>0</v>
      </c>
      <c r="AP24" s="3">
        <v>0</v>
      </c>
      <c r="AQ24" s="3">
        <v>0</v>
      </c>
      <c r="AR24" s="3">
        <v>0</v>
      </c>
      <c r="AS24" s="3">
        <v>0</v>
      </c>
      <c r="AT24" s="3">
        <v>0</v>
      </c>
      <c r="AU24" s="3">
        <v>0</v>
      </c>
      <c r="AV24" s="3">
        <v>0</v>
      </c>
      <c r="AW24" s="3">
        <v>0</v>
      </c>
    </row>
    <row r="25" spans="1:49" x14ac:dyDescent="0.25">
      <c r="A25" t="s">
        <v>24</v>
      </c>
      <c r="B25" s="3">
        <v>62.41</v>
      </c>
      <c r="C25" s="3">
        <v>31.21</v>
      </c>
      <c r="D25" s="3">
        <v>31.21</v>
      </c>
      <c r="E25" s="3">
        <v>31.21</v>
      </c>
      <c r="F25" s="3">
        <v>31.21</v>
      </c>
      <c r="G25" s="3">
        <v>31.21</v>
      </c>
      <c r="H25" s="3">
        <v>31.21</v>
      </c>
      <c r="I25" s="3">
        <v>21.62</v>
      </c>
      <c r="J25" s="3">
        <v>21.62</v>
      </c>
      <c r="K25" s="3">
        <v>0</v>
      </c>
      <c r="L25" s="3">
        <v>0</v>
      </c>
      <c r="M25" s="3">
        <v>0</v>
      </c>
      <c r="N25" s="3">
        <v>0</v>
      </c>
      <c r="O25" s="3">
        <v>0</v>
      </c>
      <c r="P25" s="3">
        <v>0</v>
      </c>
      <c r="Q25" s="3">
        <v>0</v>
      </c>
      <c r="R25" s="3">
        <v>0</v>
      </c>
      <c r="S25" s="3">
        <v>0</v>
      </c>
      <c r="T25" s="3">
        <v>0</v>
      </c>
      <c r="U25" s="3">
        <v>0</v>
      </c>
      <c r="V25" s="3">
        <v>0</v>
      </c>
      <c r="W25" s="3">
        <v>0</v>
      </c>
      <c r="X25" s="3">
        <v>0</v>
      </c>
      <c r="Y25" s="3">
        <v>0</v>
      </c>
      <c r="Z25" s="3">
        <v>0</v>
      </c>
      <c r="AA25" s="3">
        <v>0</v>
      </c>
      <c r="AB25" s="3">
        <v>0</v>
      </c>
      <c r="AC25" s="3">
        <v>0</v>
      </c>
      <c r="AD25" s="3">
        <v>0</v>
      </c>
      <c r="AE25" s="3">
        <v>0</v>
      </c>
      <c r="AF25" s="3">
        <v>0</v>
      </c>
      <c r="AG25" s="3">
        <v>0</v>
      </c>
      <c r="AH25" s="3">
        <v>0</v>
      </c>
      <c r="AI25" s="3">
        <v>0</v>
      </c>
      <c r="AJ25" s="3">
        <v>0</v>
      </c>
      <c r="AK25" s="3">
        <v>0</v>
      </c>
      <c r="AL25" s="3">
        <v>0</v>
      </c>
      <c r="AM25" s="3">
        <v>0</v>
      </c>
      <c r="AN25" s="3">
        <v>0</v>
      </c>
      <c r="AO25" s="3">
        <v>0</v>
      </c>
      <c r="AP25" s="3">
        <v>0</v>
      </c>
      <c r="AQ25" s="3">
        <v>0</v>
      </c>
      <c r="AR25" s="3">
        <v>0</v>
      </c>
      <c r="AS25" s="3">
        <v>0</v>
      </c>
      <c r="AT25" s="3">
        <v>0</v>
      </c>
      <c r="AU25" s="3">
        <v>0</v>
      </c>
      <c r="AV25" s="3">
        <v>0</v>
      </c>
      <c r="AW25" s="3">
        <v>0</v>
      </c>
    </row>
    <row r="26" spans="1:49" x14ac:dyDescent="0.25">
      <c r="A26" s="36" t="s">
        <v>25</v>
      </c>
      <c r="B26" s="3">
        <v>52.82</v>
      </c>
      <c r="C26" s="3">
        <v>31.21</v>
      </c>
      <c r="D26" s="3">
        <v>31.21</v>
      </c>
      <c r="E26" s="3">
        <v>31.21</v>
      </c>
      <c r="F26" s="3">
        <v>31.21</v>
      </c>
      <c r="G26" s="3">
        <v>31.21</v>
      </c>
      <c r="H26" s="3">
        <v>31.21</v>
      </c>
      <c r="I26" s="3">
        <v>31.21</v>
      </c>
      <c r="J26" s="3">
        <v>31.21</v>
      </c>
      <c r="K26" s="3">
        <v>28.78</v>
      </c>
      <c r="L26" s="3">
        <v>0</v>
      </c>
      <c r="M26" s="3">
        <v>0</v>
      </c>
      <c r="N26" s="3">
        <v>0</v>
      </c>
      <c r="O26" s="3">
        <v>0</v>
      </c>
      <c r="P26" s="3">
        <v>0</v>
      </c>
      <c r="Q26" s="3">
        <v>0</v>
      </c>
      <c r="R26" s="3">
        <v>0</v>
      </c>
      <c r="S26" s="3">
        <v>0</v>
      </c>
      <c r="T26" s="3">
        <v>0</v>
      </c>
      <c r="U26" s="3">
        <v>0</v>
      </c>
      <c r="V26" s="3">
        <v>0</v>
      </c>
      <c r="W26" s="3">
        <v>0</v>
      </c>
      <c r="X26" s="3">
        <v>0</v>
      </c>
      <c r="Y26" s="3">
        <v>0</v>
      </c>
      <c r="Z26" s="3">
        <v>0</v>
      </c>
      <c r="AA26" s="3">
        <v>0</v>
      </c>
      <c r="AB26" s="3">
        <v>0</v>
      </c>
      <c r="AC26" s="3">
        <v>0</v>
      </c>
      <c r="AD26" s="3">
        <v>0</v>
      </c>
      <c r="AE26" s="3">
        <v>0</v>
      </c>
      <c r="AF26" s="3">
        <v>0</v>
      </c>
      <c r="AG26" s="3">
        <v>0</v>
      </c>
      <c r="AH26" s="3">
        <v>0</v>
      </c>
      <c r="AI26" s="3">
        <v>0</v>
      </c>
      <c r="AJ26" s="3">
        <v>0</v>
      </c>
      <c r="AK26" s="3">
        <v>0</v>
      </c>
      <c r="AL26" s="3">
        <v>0</v>
      </c>
      <c r="AM26" s="3">
        <v>0</v>
      </c>
      <c r="AN26" s="3">
        <v>0</v>
      </c>
      <c r="AO26" s="3">
        <v>0</v>
      </c>
      <c r="AP26" s="3">
        <v>0</v>
      </c>
      <c r="AQ26" s="3">
        <v>0</v>
      </c>
      <c r="AR26" s="3">
        <v>0</v>
      </c>
      <c r="AS26" s="3">
        <v>0</v>
      </c>
      <c r="AT26" s="3">
        <v>0</v>
      </c>
      <c r="AU26" s="3">
        <v>0</v>
      </c>
      <c r="AV26" s="3">
        <v>0</v>
      </c>
      <c r="AW26" s="3">
        <v>0</v>
      </c>
    </row>
    <row r="27" spans="1:49" x14ac:dyDescent="0.25">
      <c r="A27" t="s">
        <v>26</v>
      </c>
      <c r="B27" s="3">
        <v>62.41</v>
      </c>
      <c r="C27" s="3">
        <v>62.41</v>
      </c>
      <c r="D27" s="3">
        <v>62.41</v>
      </c>
      <c r="E27" s="3">
        <v>62.41</v>
      </c>
      <c r="F27" s="3">
        <v>62.41</v>
      </c>
      <c r="G27" s="3">
        <v>62.41</v>
      </c>
      <c r="H27" s="3">
        <v>62.41</v>
      </c>
      <c r="I27" s="3">
        <v>38.369999999999997</v>
      </c>
      <c r="J27" s="3">
        <v>31.21</v>
      </c>
      <c r="K27" s="3">
        <v>31.21</v>
      </c>
      <c r="L27" s="3">
        <v>31.21</v>
      </c>
      <c r="M27" s="3">
        <v>31.21</v>
      </c>
      <c r="N27" s="3">
        <v>31.21</v>
      </c>
      <c r="O27" s="3">
        <v>7.19</v>
      </c>
      <c r="P27" s="3">
        <v>0</v>
      </c>
      <c r="Q27" s="3">
        <v>0</v>
      </c>
      <c r="R27" s="3">
        <v>0</v>
      </c>
      <c r="S27" s="3">
        <v>0</v>
      </c>
      <c r="T27" s="3">
        <v>0</v>
      </c>
      <c r="U27" s="3">
        <v>0</v>
      </c>
      <c r="V27" s="3">
        <v>0</v>
      </c>
      <c r="W27" s="3">
        <v>0</v>
      </c>
      <c r="X27" s="3">
        <v>0</v>
      </c>
      <c r="Y27" s="3">
        <v>0</v>
      </c>
      <c r="Z27" s="3">
        <v>0</v>
      </c>
      <c r="AA27" s="3">
        <v>0</v>
      </c>
      <c r="AB27" s="3">
        <v>0</v>
      </c>
      <c r="AC27" s="3">
        <v>0</v>
      </c>
      <c r="AD27" s="3">
        <v>0</v>
      </c>
      <c r="AE27" s="3">
        <v>0</v>
      </c>
      <c r="AF27" s="3">
        <v>0</v>
      </c>
      <c r="AG27" s="3">
        <v>0</v>
      </c>
      <c r="AH27" s="3">
        <v>0</v>
      </c>
      <c r="AI27" s="3">
        <v>0</v>
      </c>
      <c r="AJ27" s="3">
        <v>0</v>
      </c>
      <c r="AK27" s="3">
        <v>0</v>
      </c>
      <c r="AL27" s="3">
        <v>0</v>
      </c>
      <c r="AM27" s="3">
        <v>0</v>
      </c>
      <c r="AN27" s="3">
        <v>0</v>
      </c>
      <c r="AO27" s="3">
        <v>0</v>
      </c>
      <c r="AP27" s="3">
        <v>0</v>
      </c>
      <c r="AQ27" s="3">
        <v>0</v>
      </c>
      <c r="AR27" s="3">
        <v>0</v>
      </c>
      <c r="AS27" s="3">
        <v>0</v>
      </c>
      <c r="AT27" s="3">
        <v>0</v>
      </c>
      <c r="AU27" s="3">
        <v>0</v>
      </c>
      <c r="AV27" s="3">
        <v>0</v>
      </c>
      <c r="AW27" s="3">
        <v>0</v>
      </c>
    </row>
    <row r="28" spans="1:49" x14ac:dyDescent="0.25">
      <c r="A28" t="s">
        <v>27</v>
      </c>
      <c r="B28" s="3">
        <v>31.21</v>
      </c>
      <c r="C28" s="3">
        <v>31.21</v>
      </c>
      <c r="D28" s="3">
        <v>31.21</v>
      </c>
      <c r="E28" s="3">
        <v>31.21</v>
      </c>
      <c r="F28" s="3">
        <v>31.21</v>
      </c>
      <c r="G28" s="3">
        <v>31.21</v>
      </c>
      <c r="H28" s="3">
        <v>31.21</v>
      </c>
      <c r="I28" s="3">
        <v>0</v>
      </c>
      <c r="J28" s="3">
        <v>0</v>
      </c>
      <c r="K28" s="3">
        <v>0</v>
      </c>
      <c r="L28" s="3">
        <v>0</v>
      </c>
      <c r="M28" s="3">
        <v>0</v>
      </c>
      <c r="N28" s="3">
        <v>0</v>
      </c>
      <c r="O28" s="3">
        <v>0</v>
      </c>
      <c r="P28" s="3">
        <v>0</v>
      </c>
      <c r="Q28" s="3">
        <v>0</v>
      </c>
      <c r="R28" s="3">
        <v>0</v>
      </c>
      <c r="S28" s="3">
        <v>0</v>
      </c>
      <c r="T28" s="3">
        <v>0</v>
      </c>
      <c r="U28" s="3">
        <v>0</v>
      </c>
      <c r="V28" s="3">
        <v>0</v>
      </c>
      <c r="W28" s="3">
        <v>0</v>
      </c>
      <c r="X28" s="3">
        <v>0</v>
      </c>
      <c r="Y28" s="3">
        <v>0</v>
      </c>
      <c r="Z28" s="3">
        <v>0</v>
      </c>
      <c r="AA28" s="3">
        <v>0</v>
      </c>
      <c r="AB28" s="3">
        <v>0</v>
      </c>
      <c r="AC28" s="3">
        <v>0</v>
      </c>
      <c r="AD28" s="3">
        <v>0</v>
      </c>
      <c r="AE28" s="3">
        <v>0</v>
      </c>
      <c r="AF28" s="3">
        <v>0</v>
      </c>
      <c r="AG28" s="3">
        <v>0</v>
      </c>
      <c r="AH28" s="3">
        <v>0</v>
      </c>
      <c r="AI28" s="3">
        <v>0</v>
      </c>
      <c r="AJ28" s="3">
        <v>0</v>
      </c>
      <c r="AK28" s="3">
        <v>0</v>
      </c>
      <c r="AL28" s="3">
        <v>0</v>
      </c>
      <c r="AM28" s="3">
        <v>0</v>
      </c>
      <c r="AN28" s="3">
        <v>0</v>
      </c>
      <c r="AO28" s="3">
        <v>0</v>
      </c>
      <c r="AP28" s="3">
        <v>0</v>
      </c>
      <c r="AQ28" s="3">
        <v>0</v>
      </c>
      <c r="AR28" s="3">
        <v>0</v>
      </c>
      <c r="AS28" s="3">
        <v>0</v>
      </c>
      <c r="AT28" s="3">
        <v>0</v>
      </c>
      <c r="AU28" s="3">
        <v>0</v>
      </c>
      <c r="AV28" s="3">
        <v>0</v>
      </c>
      <c r="AW28" s="3">
        <v>0</v>
      </c>
    </row>
    <row r="29" spans="1:49" x14ac:dyDescent="0.25">
      <c r="A29" t="s">
        <v>28</v>
      </c>
      <c r="B29" s="3">
        <v>31.21</v>
      </c>
      <c r="C29" s="3">
        <v>31.21</v>
      </c>
      <c r="D29" s="3">
        <v>31.21</v>
      </c>
      <c r="E29" s="3">
        <v>31.21</v>
      </c>
      <c r="F29" s="3">
        <v>31.21</v>
      </c>
      <c r="G29" s="3">
        <v>31.21</v>
      </c>
      <c r="H29" s="3">
        <v>31.21</v>
      </c>
      <c r="I29" s="3">
        <v>26.39</v>
      </c>
      <c r="J29" s="3">
        <v>26.39</v>
      </c>
      <c r="K29" s="3">
        <v>0</v>
      </c>
      <c r="L29" s="3">
        <v>0</v>
      </c>
      <c r="M29" s="3">
        <v>0</v>
      </c>
      <c r="N29" s="3">
        <v>0</v>
      </c>
      <c r="O29" s="3">
        <v>0</v>
      </c>
      <c r="P29" s="3">
        <v>0</v>
      </c>
      <c r="Q29" s="3">
        <v>0</v>
      </c>
      <c r="R29" s="3">
        <v>0</v>
      </c>
      <c r="S29" s="3">
        <v>0</v>
      </c>
      <c r="T29" s="3">
        <v>0</v>
      </c>
      <c r="U29" s="3">
        <v>0</v>
      </c>
      <c r="V29" s="3">
        <v>0</v>
      </c>
      <c r="W29" s="3">
        <v>0</v>
      </c>
      <c r="X29" s="3">
        <v>0</v>
      </c>
      <c r="Y29" s="3">
        <v>0</v>
      </c>
      <c r="Z29" s="3">
        <v>0</v>
      </c>
      <c r="AA29" s="3">
        <v>0</v>
      </c>
      <c r="AB29" s="3">
        <v>0</v>
      </c>
      <c r="AC29" s="3">
        <v>0</v>
      </c>
      <c r="AD29" s="3">
        <v>0</v>
      </c>
      <c r="AE29" s="3">
        <v>0</v>
      </c>
      <c r="AF29" s="3">
        <v>0</v>
      </c>
      <c r="AG29" s="3">
        <v>0</v>
      </c>
      <c r="AH29" s="3">
        <v>0</v>
      </c>
      <c r="AI29" s="3">
        <v>0</v>
      </c>
      <c r="AJ29" s="3">
        <v>0</v>
      </c>
      <c r="AK29" s="3">
        <v>0</v>
      </c>
      <c r="AL29" s="3">
        <v>0</v>
      </c>
      <c r="AM29" s="3">
        <v>0</v>
      </c>
      <c r="AN29" s="3">
        <v>0</v>
      </c>
      <c r="AO29" s="3">
        <v>0</v>
      </c>
      <c r="AP29" s="3">
        <v>0</v>
      </c>
      <c r="AQ29" s="3">
        <v>0</v>
      </c>
      <c r="AR29" s="3">
        <v>0</v>
      </c>
      <c r="AS29" s="3">
        <v>0</v>
      </c>
      <c r="AT29" s="3">
        <v>0</v>
      </c>
      <c r="AU29" s="3">
        <v>0</v>
      </c>
      <c r="AV29" s="3">
        <v>0</v>
      </c>
      <c r="AW29" s="3">
        <v>0</v>
      </c>
    </row>
    <row r="30" spans="1:49" x14ac:dyDescent="0.25">
      <c r="A30" t="s">
        <v>29</v>
      </c>
      <c r="B30" s="3">
        <v>31.21</v>
      </c>
      <c r="C30" s="3">
        <v>31.21</v>
      </c>
      <c r="D30" s="3">
        <v>31.21</v>
      </c>
      <c r="E30" s="3">
        <v>9.6300000000000008</v>
      </c>
      <c r="F30" s="3">
        <v>9.6300000000000008</v>
      </c>
      <c r="G30" s="3">
        <v>0</v>
      </c>
      <c r="H30" s="3">
        <v>0</v>
      </c>
      <c r="I30" s="3">
        <v>0</v>
      </c>
      <c r="J30" s="3">
        <v>0</v>
      </c>
      <c r="K30" s="3">
        <v>0</v>
      </c>
      <c r="L30" s="3">
        <v>0</v>
      </c>
      <c r="M30" s="3">
        <v>0</v>
      </c>
      <c r="N30" s="3">
        <v>0</v>
      </c>
      <c r="O30" s="3">
        <v>0</v>
      </c>
      <c r="P30" s="3">
        <v>0</v>
      </c>
      <c r="Q30" s="3">
        <v>0</v>
      </c>
      <c r="R30" s="3">
        <v>0</v>
      </c>
      <c r="S30" s="3">
        <v>0</v>
      </c>
      <c r="T30" s="3">
        <v>0</v>
      </c>
      <c r="U30" s="3">
        <v>0</v>
      </c>
      <c r="V30" s="3">
        <v>0</v>
      </c>
      <c r="W30" s="3">
        <v>0</v>
      </c>
      <c r="X30" s="3">
        <v>0</v>
      </c>
      <c r="Y30" s="3">
        <v>0</v>
      </c>
      <c r="Z30" s="3">
        <v>0</v>
      </c>
      <c r="AA30" s="3">
        <v>0</v>
      </c>
      <c r="AB30" s="3">
        <v>0</v>
      </c>
      <c r="AC30" s="3">
        <v>0</v>
      </c>
      <c r="AD30" s="3">
        <v>0</v>
      </c>
      <c r="AE30" s="3">
        <v>0</v>
      </c>
      <c r="AF30" s="3">
        <v>0</v>
      </c>
      <c r="AG30" s="3">
        <v>0</v>
      </c>
      <c r="AH30" s="3">
        <v>0</v>
      </c>
      <c r="AI30" s="3">
        <v>0</v>
      </c>
      <c r="AJ30" s="3">
        <v>0</v>
      </c>
      <c r="AK30" s="3">
        <v>0</v>
      </c>
      <c r="AL30" s="3">
        <v>0</v>
      </c>
      <c r="AM30" s="3">
        <v>0</v>
      </c>
      <c r="AN30" s="3">
        <v>0</v>
      </c>
      <c r="AO30" s="3">
        <v>0</v>
      </c>
      <c r="AP30" s="3">
        <v>0</v>
      </c>
      <c r="AQ30" s="3">
        <v>0</v>
      </c>
      <c r="AR30" s="3">
        <v>0</v>
      </c>
      <c r="AS30" s="3">
        <v>0</v>
      </c>
      <c r="AT30" s="3">
        <v>0</v>
      </c>
      <c r="AU30" s="3">
        <v>0</v>
      </c>
      <c r="AV30" s="3">
        <v>0</v>
      </c>
      <c r="AW30" s="3">
        <v>0</v>
      </c>
    </row>
    <row r="31" spans="1:49" x14ac:dyDescent="0.25">
      <c r="A31" t="s">
        <v>31</v>
      </c>
      <c r="B31" s="3">
        <v>31.21</v>
      </c>
      <c r="C31" s="3">
        <v>31.21</v>
      </c>
      <c r="D31" s="3">
        <v>31.21</v>
      </c>
      <c r="E31" s="3">
        <v>9.6300000000000008</v>
      </c>
      <c r="F31" s="3">
        <v>9.6300000000000008</v>
      </c>
      <c r="G31" s="3">
        <v>0</v>
      </c>
      <c r="H31" s="3">
        <v>0</v>
      </c>
      <c r="I31" s="3">
        <v>0</v>
      </c>
      <c r="J31" s="3">
        <v>0</v>
      </c>
      <c r="K31" s="3">
        <v>0</v>
      </c>
      <c r="L31" s="3">
        <v>0</v>
      </c>
      <c r="M31" s="3">
        <v>0</v>
      </c>
      <c r="N31" s="3">
        <v>0</v>
      </c>
      <c r="O31" s="3">
        <v>0</v>
      </c>
      <c r="P31" s="3">
        <v>0</v>
      </c>
      <c r="Q31" s="3">
        <v>0</v>
      </c>
      <c r="R31" s="3">
        <v>0</v>
      </c>
      <c r="S31" s="3">
        <v>0</v>
      </c>
      <c r="T31" s="3">
        <v>0</v>
      </c>
      <c r="U31" s="3">
        <v>0</v>
      </c>
      <c r="V31" s="3">
        <v>0</v>
      </c>
      <c r="W31" s="3">
        <v>0</v>
      </c>
      <c r="X31" s="3">
        <v>0</v>
      </c>
      <c r="Y31" s="3">
        <v>0</v>
      </c>
      <c r="Z31" s="3">
        <v>0</v>
      </c>
      <c r="AA31" s="3">
        <v>0</v>
      </c>
      <c r="AB31" s="3">
        <v>0</v>
      </c>
      <c r="AC31" s="3">
        <v>0</v>
      </c>
      <c r="AD31" s="3">
        <v>0</v>
      </c>
      <c r="AE31" s="3">
        <v>0</v>
      </c>
      <c r="AF31" s="3">
        <v>0</v>
      </c>
      <c r="AG31" s="3">
        <v>0</v>
      </c>
      <c r="AH31" s="3">
        <v>0</v>
      </c>
      <c r="AI31" s="3">
        <v>0</v>
      </c>
      <c r="AJ31" s="3">
        <v>0</v>
      </c>
      <c r="AK31" s="3">
        <v>0</v>
      </c>
      <c r="AL31" s="3">
        <v>0</v>
      </c>
      <c r="AM31" s="3">
        <v>0</v>
      </c>
      <c r="AN31" s="3">
        <v>0</v>
      </c>
      <c r="AO31" s="3">
        <v>0</v>
      </c>
      <c r="AP31" s="3">
        <v>0</v>
      </c>
      <c r="AQ31" s="3">
        <v>0</v>
      </c>
      <c r="AR31" s="3">
        <v>0</v>
      </c>
      <c r="AS31" s="3">
        <v>0</v>
      </c>
      <c r="AT31" s="3">
        <v>0</v>
      </c>
      <c r="AU31" s="3">
        <v>0</v>
      </c>
      <c r="AV31" s="3">
        <v>0</v>
      </c>
      <c r="AW31" s="3">
        <v>0</v>
      </c>
    </row>
    <row r="32" spans="1:49" x14ac:dyDescent="0.25">
      <c r="A32" t="s">
        <v>32</v>
      </c>
      <c r="B32" s="3">
        <v>31.21</v>
      </c>
      <c r="C32" s="3">
        <v>9.6300000000000008</v>
      </c>
      <c r="D32" s="3">
        <v>9.6300000000000008</v>
      </c>
      <c r="E32" s="3">
        <v>0</v>
      </c>
      <c r="F32" s="3">
        <v>0</v>
      </c>
      <c r="G32" s="3">
        <v>0</v>
      </c>
      <c r="H32" s="3">
        <v>0</v>
      </c>
      <c r="I32" s="3">
        <v>0</v>
      </c>
      <c r="J32" s="3">
        <v>0</v>
      </c>
      <c r="K32" s="3">
        <v>0</v>
      </c>
      <c r="L32" s="3">
        <v>0</v>
      </c>
      <c r="M32" s="3">
        <v>0</v>
      </c>
      <c r="N32" s="3">
        <v>0</v>
      </c>
      <c r="O32" s="3">
        <v>0</v>
      </c>
      <c r="P32" s="3">
        <v>0</v>
      </c>
      <c r="Q32" s="3">
        <v>0</v>
      </c>
      <c r="R32" s="3">
        <v>0</v>
      </c>
      <c r="S32" s="3">
        <v>0</v>
      </c>
      <c r="T32" s="3">
        <v>0</v>
      </c>
      <c r="U32" s="3">
        <v>0</v>
      </c>
      <c r="V32" s="3">
        <v>0</v>
      </c>
      <c r="W32" s="3">
        <v>0</v>
      </c>
      <c r="X32" s="3">
        <v>0</v>
      </c>
      <c r="Y32" s="3">
        <v>0</v>
      </c>
      <c r="Z32" s="3">
        <v>0</v>
      </c>
      <c r="AA32" s="3">
        <v>0</v>
      </c>
      <c r="AB32" s="3">
        <v>0</v>
      </c>
      <c r="AC32" s="3">
        <v>0</v>
      </c>
      <c r="AD32" s="3">
        <v>0</v>
      </c>
      <c r="AE32" s="3">
        <v>0</v>
      </c>
      <c r="AF32" s="3">
        <v>0</v>
      </c>
      <c r="AG32" s="3">
        <v>0</v>
      </c>
      <c r="AH32" s="3">
        <v>0</v>
      </c>
      <c r="AI32" s="3">
        <v>0</v>
      </c>
      <c r="AJ32" s="3">
        <v>0</v>
      </c>
      <c r="AK32" s="3">
        <v>0</v>
      </c>
      <c r="AL32" s="3">
        <v>0</v>
      </c>
      <c r="AM32" s="3">
        <v>0</v>
      </c>
      <c r="AN32" s="3">
        <v>0</v>
      </c>
      <c r="AO32" s="3">
        <v>0</v>
      </c>
      <c r="AP32" s="3">
        <v>0</v>
      </c>
      <c r="AQ32" s="3">
        <v>0</v>
      </c>
      <c r="AR32" s="3">
        <v>0</v>
      </c>
      <c r="AS32" s="3">
        <v>0</v>
      </c>
      <c r="AT32" s="3">
        <v>0</v>
      </c>
      <c r="AU32" s="3">
        <v>0</v>
      </c>
      <c r="AV32" s="3">
        <v>0</v>
      </c>
      <c r="AW32" s="3">
        <v>0</v>
      </c>
    </row>
    <row r="33" spans="1:49" x14ac:dyDescent="0.25">
      <c r="A33" t="s">
        <v>30</v>
      </c>
      <c r="B33" s="3">
        <v>31.21</v>
      </c>
      <c r="C33" s="3">
        <v>31.21</v>
      </c>
      <c r="D33" s="3">
        <v>31.21</v>
      </c>
      <c r="E33" s="3">
        <v>31.21</v>
      </c>
      <c r="F33" s="3">
        <v>31.21</v>
      </c>
      <c r="G33" s="3">
        <v>14.41</v>
      </c>
      <c r="H33" s="3">
        <v>14.41</v>
      </c>
      <c r="I33" s="3">
        <v>0</v>
      </c>
      <c r="J33" s="3">
        <v>0</v>
      </c>
      <c r="K33" s="3">
        <v>0</v>
      </c>
      <c r="L33" s="3">
        <v>0</v>
      </c>
      <c r="M33" s="3">
        <v>0</v>
      </c>
      <c r="N33" s="3">
        <v>0</v>
      </c>
      <c r="O33" s="3">
        <v>0</v>
      </c>
      <c r="P33" s="3">
        <v>0</v>
      </c>
      <c r="Q33" s="3">
        <v>0</v>
      </c>
      <c r="R33" s="3">
        <v>0</v>
      </c>
      <c r="S33" s="3">
        <v>0</v>
      </c>
      <c r="T33" s="3">
        <v>0</v>
      </c>
      <c r="U33" s="3">
        <v>0</v>
      </c>
      <c r="V33" s="3">
        <v>0</v>
      </c>
      <c r="W33" s="3">
        <v>0</v>
      </c>
      <c r="X33" s="3">
        <v>0</v>
      </c>
      <c r="Y33" s="3">
        <v>0</v>
      </c>
      <c r="Z33" s="3">
        <v>0</v>
      </c>
      <c r="AA33" s="3">
        <v>0</v>
      </c>
      <c r="AB33" s="3">
        <v>0</v>
      </c>
      <c r="AC33" s="3">
        <v>0</v>
      </c>
      <c r="AD33" s="3">
        <v>0</v>
      </c>
      <c r="AE33" s="3">
        <v>0</v>
      </c>
      <c r="AF33" s="3">
        <v>0</v>
      </c>
      <c r="AG33" s="3">
        <v>0</v>
      </c>
      <c r="AH33" s="3">
        <v>0</v>
      </c>
      <c r="AI33" s="3">
        <v>0</v>
      </c>
      <c r="AJ33" s="3">
        <v>0</v>
      </c>
      <c r="AK33" s="3">
        <v>0</v>
      </c>
      <c r="AL33" s="3">
        <v>0</v>
      </c>
      <c r="AM33" s="3">
        <v>0</v>
      </c>
      <c r="AN33" s="3">
        <v>0</v>
      </c>
      <c r="AO33" s="3">
        <v>0</v>
      </c>
      <c r="AP33" s="3">
        <v>0</v>
      </c>
      <c r="AQ33" s="3">
        <v>0</v>
      </c>
      <c r="AR33" s="3">
        <v>0</v>
      </c>
      <c r="AS33" s="3">
        <v>0</v>
      </c>
      <c r="AT33" s="3">
        <v>0</v>
      </c>
      <c r="AU33" s="3">
        <v>0</v>
      </c>
      <c r="AV33" s="3">
        <v>0</v>
      </c>
      <c r="AW33" s="3">
        <v>0</v>
      </c>
    </row>
    <row r="34" spans="1:49" x14ac:dyDescent="0.25">
      <c r="A34" t="s">
        <v>33</v>
      </c>
      <c r="B34" s="3">
        <v>31.21</v>
      </c>
      <c r="C34" s="3">
        <v>0</v>
      </c>
      <c r="D34" s="3">
        <v>0</v>
      </c>
      <c r="E34" s="3">
        <v>0</v>
      </c>
      <c r="F34" s="3">
        <v>0</v>
      </c>
      <c r="G34" s="3">
        <v>0</v>
      </c>
      <c r="H34" s="3">
        <v>0</v>
      </c>
      <c r="I34" s="3">
        <v>0</v>
      </c>
      <c r="J34" s="3">
        <v>0</v>
      </c>
      <c r="K34" s="3">
        <v>0</v>
      </c>
      <c r="L34" s="3">
        <v>0</v>
      </c>
      <c r="M34" s="3">
        <v>0</v>
      </c>
      <c r="N34" s="3">
        <v>0</v>
      </c>
      <c r="O34" s="3">
        <v>0</v>
      </c>
      <c r="P34" s="3">
        <v>0</v>
      </c>
      <c r="Q34" s="3">
        <v>0</v>
      </c>
      <c r="R34" s="3">
        <v>0</v>
      </c>
      <c r="S34" s="3">
        <v>0</v>
      </c>
      <c r="T34" s="3">
        <v>0</v>
      </c>
      <c r="U34" s="3">
        <v>0</v>
      </c>
      <c r="V34" s="3">
        <v>0</v>
      </c>
      <c r="W34" s="3">
        <v>0</v>
      </c>
      <c r="X34" s="3">
        <v>0</v>
      </c>
      <c r="Y34" s="3">
        <v>0</v>
      </c>
      <c r="Z34" s="3">
        <v>0</v>
      </c>
      <c r="AA34" s="3">
        <v>0</v>
      </c>
      <c r="AB34" s="3">
        <v>0</v>
      </c>
      <c r="AC34" s="3">
        <v>0</v>
      </c>
      <c r="AD34" s="3">
        <v>0</v>
      </c>
      <c r="AE34" s="3">
        <v>0</v>
      </c>
      <c r="AF34" s="3">
        <v>0</v>
      </c>
      <c r="AG34" s="3">
        <v>0</v>
      </c>
      <c r="AH34" s="3">
        <v>0</v>
      </c>
      <c r="AI34" s="3">
        <v>0</v>
      </c>
      <c r="AJ34" s="3">
        <v>0</v>
      </c>
      <c r="AK34" s="3">
        <v>0</v>
      </c>
      <c r="AL34" s="3">
        <v>0</v>
      </c>
      <c r="AM34" s="3">
        <v>0</v>
      </c>
      <c r="AN34" s="3">
        <v>0</v>
      </c>
      <c r="AO34" s="3">
        <v>0</v>
      </c>
      <c r="AP34" s="3">
        <v>0</v>
      </c>
      <c r="AQ34" s="3">
        <v>0</v>
      </c>
      <c r="AR34" s="3">
        <v>0</v>
      </c>
      <c r="AS34" s="3">
        <v>0</v>
      </c>
      <c r="AT34" s="3">
        <v>0</v>
      </c>
      <c r="AU34" s="3">
        <v>0</v>
      </c>
      <c r="AV34" s="3">
        <v>0</v>
      </c>
      <c r="AW34" s="3">
        <v>0</v>
      </c>
    </row>
    <row r="35" spans="1:49" x14ac:dyDescent="0.25">
      <c r="A35" t="s">
        <v>34</v>
      </c>
      <c r="B35" s="3">
        <v>31.21</v>
      </c>
      <c r="C35" s="3">
        <v>0.05</v>
      </c>
      <c r="D35" s="3">
        <v>0.05</v>
      </c>
      <c r="E35" s="3">
        <v>0</v>
      </c>
      <c r="F35" s="3">
        <v>0</v>
      </c>
      <c r="G35" s="3">
        <v>0</v>
      </c>
      <c r="H35" s="3">
        <v>0</v>
      </c>
      <c r="I35" s="3">
        <v>0</v>
      </c>
      <c r="J35" s="3">
        <v>0</v>
      </c>
      <c r="K35" s="3">
        <v>0</v>
      </c>
      <c r="L35" s="3">
        <v>0</v>
      </c>
      <c r="M35" s="3">
        <v>0</v>
      </c>
      <c r="N35" s="3">
        <v>0</v>
      </c>
      <c r="O35" s="3">
        <v>0</v>
      </c>
      <c r="P35" s="3">
        <v>0</v>
      </c>
      <c r="Q35" s="3">
        <v>0</v>
      </c>
      <c r="R35" s="3">
        <v>0</v>
      </c>
      <c r="S35" s="3">
        <v>0</v>
      </c>
      <c r="T35" s="3">
        <v>0</v>
      </c>
      <c r="U35" s="3">
        <v>0</v>
      </c>
      <c r="V35" s="3">
        <v>0</v>
      </c>
      <c r="W35" s="3">
        <v>0</v>
      </c>
      <c r="X35" s="3">
        <v>0</v>
      </c>
      <c r="Y35" s="3">
        <v>0</v>
      </c>
      <c r="Z35" s="3">
        <v>0</v>
      </c>
      <c r="AA35" s="3">
        <v>0</v>
      </c>
      <c r="AB35" s="3">
        <v>0</v>
      </c>
      <c r="AC35" s="3">
        <v>0</v>
      </c>
      <c r="AD35" s="3">
        <v>0</v>
      </c>
      <c r="AE35" s="3">
        <v>0</v>
      </c>
      <c r="AF35" s="3">
        <v>0</v>
      </c>
      <c r="AG35" s="3">
        <v>0</v>
      </c>
      <c r="AH35" s="3">
        <v>0</v>
      </c>
      <c r="AI35" s="3">
        <v>0</v>
      </c>
      <c r="AJ35" s="3">
        <v>0</v>
      </c>
      <c r="AK35" s="3">
        <v>0</v>
      </c>
      <c r="AL35" s="3">
        <v>0</v>
      </c>
      <c r="AM35" s="3">
        <v>0</v>
      </c>
      <c r="AN35" s="3">
        <v>0</v>
      </c>
      <c r="AO35" s="3">
        <v>0</v>
      </c>
      <c r="AP35" s="3">
        <v>0</v>
      </c>
      <c r="AQ35" s="3">
        <v>0</v>
      </c>
      <c r="AR35" s="3">
        <v>0</v>
      </c>
      <c r="AS35" s="3">
        <v>0</v>
      </c>
      <c r="AT35" s="3">
        <v>0</v>
      </c>
      <c r="AU35" s="3">
        <v>0</v>
      </c>
      <c r="AV35" s="3">
        <v>0</v>
      </c>
      <c r="AW35" s="3">
        <v>0</v>
      </c>
    </row>
    <row r="36" spans="1:49" x14ac:dyDescent="0.25">
      <c r="A36" t="s">
        <v>35</v>
      </c>
      <c r="B36" s="3">
        <v>31.21</v>
      </c>
      <c r="C36" s="3">
        <v>0</v>
      </c>
      <c r="D36" s="3">
        <v>0</v>
      </c>
      <c r="E36" s="3">
        <v>0</v>
      </c>
      <c r="F36" s="3">
        <v>0</v>
      </c>
      <c r="G36" s="3">
        <v>0</v>
      </c>
      <c r="H36" s="3">
        <v>0</v>
      </c>
      <c r="I36" s="3">
        <v>0</v>
      </c>
      <c r="J36" s="3">
        <v>0</v>
      </c>
      <c r="K36" s="3">
        <v>0</v>
      </c>
      <c r="L36" s="3">
        <v>0</v>
      </c>
      <c r="M36" s="3">
        <v>0</v>
      </c>
      <c r="N36" s="3">
        <v>0</v>
      </c>
      <c r="O36" s="3">
        <v>0</v>
      </c>
      <c r="P36" s="3">
        <v>0</v>
      </c>
      <c r="Q36" s="3">
        <v>0</v>
      </c>
      <c r="R36" s="3">
        <v>0</v>
      </c>
      <c r="S36" s="3">
        <v>0</v>
      </c>
      <c r="T36" s="3">
        <v>0</v>
      </c>
      <c r="U36" s="3">
        <v>0</v>
      </c>
      <c r="V36" s="3">
        <v>0</v>
      </c>
      <c r="W36" s="3">
        <v>0</v>
      </c>
      <c r="X36" s="3">
        <v>0</v>
      </c>
      <c r="Y36" s="3">
        <v>0</v>
      </c>
      <c r="Z36" s="3">
        <v>0</v>
      </c>
      <c r="AA36" s="3">
        <v>0</v>
      </c>
      <c r="AB36" s="3">
        <v>0</v>
      </c>
      <c r="AC36" s="3">
        <v>0</v>
      </c>
      <c r="AD36" s="3">
        <v>0</v>
      </c>
      <c r="AE36" s="3">
        <v>0</v>
      </c>
      <c r="AF36" s="3">
        <v>0</v>
      </c>
      <c r="AG36" s="3">
        <v>0</v>
      </c>
      <c r="AH36" s="3">
        <v>0</v>
      </c>
      <c r="AI36" s="3">
        <v>0</v>
      </c>
      <c r="AJ36" s="3">
        <v>0</v>
      </c>
      <c r="AK36" s="3">
        <v>0</v>
      </c>
      <c r="AL36" s="3">
        <v>0</v>
      </c>
      <c r="AM36" s="3">
        <v>0</v>
      </c>
      <c r="AN36" s="3">
        <v>0</v>
      </c>
      <c r="AO36" s="3">
        <v>0</v>
      </c>
      <c r="AP36" s="3">
        <v>0</v>
      </c>
      <c r="AQ36" s="3">
        <v>0</v>
      </c>
      <c r="AR36" s="3">
        <v>0</v>
      </c>
      <c r="AS36" s="3">
        <v>0</v>
      </c>
      <c r="AT36" s="3">
        <v>0</v>
      </c>
      <c r="AU36" s="3">
        <v>0</v>
      </c>
      <c r="AV36" s="3">
        <v>0</v>
      </c>
      <c r="AW36" s="3">
        <v>0</v>
      </c>
    </row>
    <row r="37" spans="1:49" x14ac:dyDescent="0.25">
      <c r="A37" t="s">
        <v>36</v>
      </c>
      <c r="B37" s="3">
        <v>0</v>
      </c>
      <c r="C37" s="3">
        <v>0</v>
      </c>
      <c r="D37" s="3">
        <v>0</v>
      </c>
      <c r="E37" s="3">
        <v>0</v>
      </c>
      <c r="F37" s="3">
        <v>0</v>
      </c>
      <c r="G37" s="3">
        <v>0</v>
      </c>
      <c r="H37" s="3">
        <v>0</v>
      </c>
      <c r="I37" s="3">
        <v>0</v>
      </c>
      <c r="J37" s="3">
        <v>0</v>
      </c>
      <c r="K37" s="3">
        <v>0</v>
      </c>
      <c r="L37" s="3">
        <v>0</v>
      </c>
      <c r="M37" s="3">
        <v>0</v>
      </c>
      <c r="N37" s="3">
        <v>0</v>
      </c>
      <c r="O37" s="3">
        <v>0</v>
      </c>
      <c r="P37" s="3">
        <v>0</v>
      </c>
      <c r="Q37" s="3">
        <v>0</v>
      </c>
      <c r="R37" s="3">
        <v>0</v>
      </c>
      <c r="S37" s="3">
        <v>0</v>
      </c>
      <c r="T37" s="3">
        <v>0</v>
      </c>
      <c r="U37" s="3">
        <v>0</v>
      </c>
      <c r="V37" s="3">
        <v>0</v>
      </c>
      <c r="W37" s="3">
        <v>0</v>
      </c>
      <c r="X37" s="3">
        <v>0</v>
      </c>
      <c r="Y37" s="3">
        <v>0</v>
      </c>
      <c r="Z37" s="3">
        <v>0</v>
      </c>
      <c r="AA37" s="3">
        <v>0</v>
      </c>
      <c r="AB37" s="3">
        <v>0</v>
      </c>
      <c r="AC37" s="3">
        <v>0</v>
      </c>
      <c r="AD37" s="3">
        <v>0</v>
      </c>
      <c r="AE37" s="3">
        <v>0</v>
      </c>
      <c r="AF37" s="3">
        <v>0</v>
      </c>
      <c r="AG37" s="3">
        <v>0</v>
      </c>
      <c r="AH37" s="3">
        <v>0</v>
      </c>
      <c r="AI37" s="3">
        <v>0</v>
      </c>
      <c r="AJ37" s="3">
        <v>0</v>
      </c>
      <c r="AK37" s="3">
        <v>0</v>
      </c>
      <c r="AL37" s="3">
        <v>0</v>
      </c>
      <c r="AM37" s="3">
        <v>0</v>
      </c>
      <c r="AN37" s="3">
        <v>0</v>
      </c>
      <c r="AO37" s="3">
        <v>0</v>
      </c>
      <c r="AP37" s="3">
        <v>0</v>
      </c>
      <c r="AQ37" s="3">
        <v>0</v>
      </c>
      <c r="AR37" s="3">
        <v>0</v>
      </c>
      <c r="AS37" s="3">
        <v>0</v>
      </c>
      <c r="AT37" s="3">
        <v>0</v>
      </c>
      <c r="AU37" s="3">
        <v>0</v>
      </c>
      <c r="AV37" s="3">
        <v>0</v>
      </c>
      <c r="AW37" s="3">
        <v>0</v>
      </c>
    </row>
    <row r="38" spans="1:49" x14ac:dyDescent="0.25">
      <c r="A38" t="s">
        <v>37</v>
      </c>
      <c r="B38" s="3">
        <v>0</v>
      </c>
      <c r="C38" s="3">
        <v>0</v>
      </c>
      <c r="D38" s="3">
        <v>0</v>
      </c>
      <c r="E38" s="3">
        <v>0</v>
      </c>
      <c r="F38" s="3">
        <v>0</v>
      </c>
      <c r="G38" s="3">
        <v>0</v>
      </c>
      <c r="H38" s="3">
        <v>0</v>
      </c>
      <c r="I38" s="3">
        <v>0</v>
      </c>
      <c r="J38" s="3">
        <v>0</v>
      </c>
      <c r="K38" s="3">
        <v>0</v>
      </c>
      <c r="L38" s="3">
        <v>0</v>
      </c>
      <c r="M38" s="3">
        <v>0</v>
      </c>
      <c r="N38" s="3">
        <v>0</v>
      </c>
      <c r="O38" s="3">
        <v>0</v>
      </c>
      <c r="P38" s="3">
        <v>0</v>
      </c>
      <c r="Q38" s="3">
        <v>0</v>
      </c>
      <c r="R38" s="3">
        <v>0</v>
      </c>
      <c r="S38" s="3">
        <v>0</v>
      </c>
      <c r="T38" s="3">
        <v>0</v>
      </c>
      <c r="U38" s="3">
        <v>0</v>
      </c>
      <c r="V38" s="3">
        <v>0</v>
      </c>
      <c r="W38" s="3">
        <v>0</v>
      </c>
      <c r="X38" s="3">
        <v>0</v>
      </c>
      <c r="Y38" s="3">
        <v>0</v>
      </c>
      <c r="Z38" s="3">
        <v>0</v>
      </c>
      <c r="AA38" s="3">
        <v>0</v>
      </c>
      <c r="AB38" s="3">
        <v>0</v>
      </c>
      <c r="AC38" s="3">
        <v>0</v>
      </c>
      <c r="AD38" s="3">
        <v>0</v>
      </c>
      <c r="AE38" s="3">
        <v>0</v>
      </c>
      <c r="AF38" s="3">
        <v>0</v>
      </c>
      <c r="AG38" s="3">
        <v>0</v>
      </c>
      <c r="AH38" s="3">
        <v>0</v>
      </c>
      <c r="AI38" s="3">
        <v>0</v>
      </c>
      <c r="AJ38" s="3">
        <v>0</v>
      </c>
      <c r="AK38" s="3">
        <v>0</v>
      </c>
      <c r="AL38" s="3">
        <v>0</v>
      </c>
      <c r="AM38" s="3">
        <v>0</v>
      </c>
      <c r="AN38" s="3">
        <v>0</v>
      </c>
      <c r="AO38" s="3">
        <v>0</v>
      </c>
      <c r="AP38" s="3">
        <v>0</v>
      </c>
      <c r="AQ38" s="3">
        <v>0</v>
      </c>
      <c r="AR38" s="3">
        <v>0</v>
      </c>
      <c r="AS38" s="3">
        <v>0</v>
      </c>
      <c r="AT38" s="3">
        <v>0</v>
      </c>
      <c r="AU38" s="3">
        <v>0</v>
      </c>
      <c r="AV38" s="3">
        <v>0</v>
      </c>
      <c r="AW38" s="3">
        <v>0</v>
      </c>
    </row>
    <row r="39" spans="1:49" x14ac:dyDescent="0.25">
      <c r="A39" t="s">
        <v>38</v>
      </c>
      <c r="B39" s="3">
        <v>0</v>
      </c>
      <c r="C39" s="3">
        <v>0</v>
      </c>
      <c r="D39" s="3">
        <v>0</v>
      </c>
      <c r="E39" s="3">
        <v>0</v>
      </c>
      <c r="F39" s="3">
        <v>0</v>
      </c>
      <c r="G39" s="3">
        <v>0</v>
      </c>
      <c r="H39" s="3">
        <v>0</v>
      </c>
      <c r="I39" s="3">
        <v>0</v>
      </c>
      <c r="J39" s="3">
        <v>0</v>
      </c>
      <c r="K39" s="3">
        <v>0</v>
      </c>
      <c r="L39" s="3">
        <v>0</v>
      </c>
      <c r="M39" s="3">
        <v>0</v>
      </c>
      <c r="N39" s="3">
        <v>0</v>
      </c>
      <c r="O39" s="3">
        <v>0</v>
      </c>
      <c r="P39" s="3">
        <v>0</v>
      </c>
      <c r="Q39" s="3">
        <v>0</v>
      </c>
      <c r="R39" s="3">
        <v>0</v>
      </c>
      <c r="S39" s="3">
        <v>0</v>
      </c>
      <c r="T39" s="3">
        <v>0</v>
      </c>
      <c r="U39" s="3">
        <v>0</v>
      </c>
      <c r="V39" s="3">
        <v>0</v>
      </c>
      <c r="W39" s="3">
        <v>0</v>
      </c>
      <c r="X39" s="3">
        <v>0</v>
      </c>
      <c r="Y39" s="3">
        <v>0</v>
      </c>
      <c r="Z39" s="3">
        <v>0</v>
      </c>
      <c r="AA39" s="3">
        <v>0</v>
      </c>
      <c r="AB39" s="3">
        <v>0</v>
      </c>
      <c r="AC39" s="3">
        <v>0</v>
      </c>
      <c r="AD39" s="3">
        <v>0</v>
      </c>
      <c r="AE39" s="3">
        <v>0</v>
      </c>
      <c r="AF39" s="3">
        <v>0</v>
      </c>
      <c r="AG39" s="3">
        <v>0</v>
      </c>
      <c r="AH39" s="3">
        <v>0</v>
      </c>
      <c r="AI39" s="3">
        <v>0</v>
      </c>
      <c r="AJ39" s="3">
        <v>0</v>
      </c>
      <c r="AK39" s="3">
        <v>0</v>
      </c>
      <c r="AL39" s="3">
        <v>0</v>
      </c>
      <c r="AM39" s="3">
        <v>0</v>
      </c>
      <c r="AN39" s="3">
        <v>0</v>
      </c>
      <c r="AO39" s="3">
        <v>0</v>
      </c>
      <c r="AP39" s="3">
        <v>0</v>
      </c>
      <c r="AQ39" s="3">
        <v>0</v>
      </c>
      <c r="AR39" s="3">
        <v>0</v>
      </c>
      <c r="AS39" s="3">
        <v>0</v>
      </c>
      <c r="AT39" s="3">
        <v>0</v>
      </c>
      <c r="AU39" s="3">
        <v>0</v>
      </c>
      <c r="AV39" s="3">
        <v>0</v>
      </c>
      <c r="AW39" s="3">
        <v>0</v>
      </c>
    </row>
    <row r="40" spans="1:49" x14ac:dyDescent="0.25">
      <c r="A40" t="s">
        <v>39</v>
      </c>
      <c r="B40" s="3">
        <v>0</v>
      </c>
      <c r="C40" s="3">
        <v>0</v>
      </c>
      <c r="D40" s="3">
        <v>0</v>
      </c>
      <c r="E40" s="3">
        <v>0</v>
      </c>
      <c r="F40" s="3">
        <v>0</v>
      </c>
      <c r="G40" s="3">
        <v>0</v>
      </c>
      <c r="H40" s="3">
        <v>0</v>
      </c>
      <c r="I40" s="3">
        <v>0</v>
      </c>
      <c r="J40" s="3">
        <v>0</v>
      </c>
      <c r="K40" s="3">
        <v>0</v>
      </c>
      <c r="L40" s="3">
        <v>0</v>
      </c>
      <c r="M40" s="3">
        <v>0</v>
      </c>
      <c r="N40" s="3">
        <v>0</v>
      </c>
      <c r="O40" s="3">
        <v>0</v>
      </c>
      <c r="P40" s="3">
        <v>0</v>
      </c>
      <c r="Q40" s="3">
        <v>0</v>
      </c>
      <c r="R40" s="3">
        <v>0</v>
      </c>
      <c r="S40" s="3">
        <v>0</v>
      </c>
      <c r="T40" s="3">
        <v>0</v>
      </c>
      <c r="U40" s="3">
        <v>0</v>
      </c>
      <c r="V40" s="3">
        <v>0</v>
      </c>
      <c r="W40" s="3">
        <v>0</v>
      </c>
      <c r="X40" s="3">
        <v>0</v>
      </c>
      <c r="Y40" s="3">
        <v>0</v>
      </c>
      <c r="Z40" s="3">
        <v>0</v>
      </c>
      <c r="AA40" s="3">
        <v>0</v>
      </c>
      <c r="AB40" s="3">
        <v>0</v>
      </c>
      <c r="AC40" s="3">
        <v>0</v>
      </c>
      <c r="AD40" s="3">
        <v>0</v>
      </c>
      <c r="AE40" s="3">
        <v>0</v>
      </c>
      <c r="AF40" s="3">
        <v>0</v>
      </c>
      <c r="AG40" s="3">
        <v>0</v>
      </c>
      <c r="AH40" s="3">
        <v>0</v>
      </c>
      <c r="AI40" s="3">
        <v>0</v>
      </c>
      <c r="AJ40" s="3">
        <v>0</v>
      </c>
      <c r="AK40" s="3">
        <v>0</v>
      </c>
      <c r="AL40" s="3">
        <v>0</v>
      </c>
      <c r="AM40" s="3">
        <v>0</v>
      </c>
      <c r="AN40" s="3">
        <v>0</v>
      </c>
      <c r="AO40" s="3">
        <v>0</v>
      </c>
      <c r="AP40" s="3">
        <v>0</v>
      </c>
      <c r="AQ40" s="3">
        <v>0</v>
      </c>
      <c r="AR40" s="3">
        <v>0</v>
      </c>
      <c r="AS40" s="3">
        <v>0</v>
      </c>
      <c r="AT40" s="3">
        <v>0</v>
      </c>
      <c r="AU40" s="3">
        <v>0</v>
      </c>
      <c r="AV40" s="3">
        <v>0</v>
      </c>
      <c r="AW40" s="3">
        <v>0</v>
      </c>
    </row>
    <row r="41" spans="1:49" x14ac:dyDescent="0.25">
      <c r="A41" t="s">
        <v>40</v>
      </c>
      <c r="B41" s="3">
        <v>0</v>
      </c>
      <c r="C41" s="3">
        <v>0</v>
      </c>
      <c r="D41" s="3">
        <v>0</v>
      </c>
      <c r="E41" s="3">
        <v>0</v>
      </c>
      <c r="F41" s="3">
        <v>0</v>
      </c>
      <c r="G41" s="3">
        <v>0</v>
      </c>
      <c r="H41" s="3">
        <v>0</v>
      </c>
      <c r="I41" s="3">
        <v>0</v>
      </c>
      <c r="J41" s="3">
        <v>0</v>
      </c>
      <c r="K41" s="3">
        <v>0</v>
      </c>
      <c r="L41" s="3">
        <v>0</v>
      </c>
      <c r="M41" s="3">
        <v>0</v>
      </c>
      <c r="N41" s="3">
        <v>0</v>
      </c>
      <c r="O41" s="3">
        <v>0</v>
      </c>
      <c r="P41" s="3">
        <v>0</v>
      </c>
      <c r="Q41" s="3">
        <v>0</v>
      </c>
      <c r="R41" s="3">
        <v>0</v>
      </c>
      <c r="S41" s="3">
        <v>0</v>
      </c>
      <c r="T41" s="3">
        <v>0</v>
      </c>
      <c r="U41" s="3">
        <v>0</v>
      </c>
      <c r="V41" s="3">
        <v>0</v>
      </c>
      <c r="W41" s="3">
        <v>0</v>
      </c>
      <c r="X41" s="3">
        <v>0</v>
      </c>
      <c r="Y41" s="3">
        <v>0</v>
      </c>
      <c r="Z41" s="3">
        <v>0</v>
      </c>
      <c r="AA41" s="3">
        <v>0</v>
      </c>
      <c r="AB41" s="3">
        <v>0</v>
      </c>
      <c r="AC41" s="3">
        <v>0</v>
      </c>
      <c r="AD41" s="3">
        <v>0</v>
      </c>
      <c r="AE41" s="3">
        <v>0</v>
      </c>
      <c r="AF41" s="3">
        <v>0</v>
      </c>
      <c r="AG41" s="3">
        <v>0</v>
      </c>
      <c r="AH41" s="3">
        <v>0</v>
      </c>
      <c r="AI41" s="3">
        <v>0</v>
      </c>
      <c r="AJ41" s="3">
        <v>0</v>
      </c>
      <c r="AK41" s="3">
        <v>0</v>
      </c>
      <c r="AL41" s="3">
        <v>0</v>
      </c>
      <c r="AM41" s="3">
        <v>0</v>
      </c>
      <c r="AN41" s="3">
        <v>0</v>
      </c>
      <c r="AO41" s="3">
        <v>0</v>
      </c>
      <c r="AP41" s="3">
        <v>0</v>
      </c>
      <c r="AQ41" s="3">
        <v>0</v>
      </c>
      <c r="AR41" s="3">
        <v>0</v>
      </c>
      <c r="AS41" s="3">
        <v>0</v>
      </c>
      <c r="AT41" s="3">
        <v>0</v>
      </c>
      <c r="AU41" s="3">
        <v>0</v>
      </c>
      <c r="AV41" s="3">
        <v>0</v>
      </c>
      <c r="AW41" s="3">
        <v>0</v>
      </c>
    </row>
    <row r="42" spans="1:49" x14ac:dyDescent="0.25">
      <c r="A42" t="s">
        <v>41</v>
      </c>
      <c r="B42" s="3">
        <v>0</v>
      </c>
      <c r="C42" s="3">
        <v>0</v>
      </c>
      <c r="D42" s="3">
        <v>0</v>
      </c>
      <c r="E42" s="3">
        <v>0</v>
      </c>
      <c r="F42" s="3">
        <v>0</v>
      </c>
      <c r="G42" s="3">
        <v>0</v>
      </c>
      <c r="H42" s="3">
        <v>0</v>
      </c>
      <c r="I42" s="3">
        <v>0</v>
      </c>
      <c r="J42" s="3">
        <v>0</v>
      </c>
      <c r="K42" s="3">
        <v>0</v>
      </c>
      <c r="L42" s="3">
        <v>0</v>
      </c>
      <c r="M42" s="3">
        <v>0</v>
      </c>
      <c r="N42" s="3">
        <v>0</v>
      </c>
      <c r="O42" s="3">
        <v>0</v>
      </c>
      <c r="P42" s="3">
        <v>0</v>
      </c>
      <c r="Q42" s="3">
        <v>0</v>
      </c>
      <c r="R42" s="3">
        <v>0</v>
      </c>
      <c r="S42" s="3">
        <v>0</v>
      </c>
      <c r="T42" s="3">
        <v>0</v>
      </c>
      <c r="U42" s="3">
        <v>0</v>
      </c>
      <c r="V42" s="3">
        <v>0</v>
      </c>
      <c r="W42" s="3">
        <v>0</v>
      </c>
      <c r="X42" s="3">
        <v>0</v>
      </c>
      <c r="Y42" s="3">
        <v>0</v>
      </c>
      <c r="Z42" s="3">
        <v>0</v>
      </c>
      <c r="AA42" s="3">
        <v>0</v>
      </c>
      <c r="AB42" s="3">
        <v>0</v>
      </c>
      <c r="AC42" s="3">
        <v>0</v>
      </c>
      <c r="AD42" s="3">
        <v>0</v>
      </c>
      <c r="AE42" s="3">
        <v>0</v>
      </c>
      <c r="AF42" s="3">
        <v>0</v>
      </c>
      <c r="AG42" s="3">
        <v>0</v>
      </c>
      <c r="AH42" s="3">
        <v>0</v>
      </c>
      <c r="AI42" s="3">
        <v>0</v>
      </c>
      <c r="AJ42" s="3">
        <v>0</v>
      </c>
      <c r="AK42" s="3">
        <v>0</v>
      </c>
      <c r="AL42" s="3">
        <v>0</v>
      </c>
      <c r="AM42" s="3">
        <v>0</v>
      </c>
      <c r="AN42" s="3">
        <v>0</v>
      </c>
      <c r="AO42" s="3">
        <v>0</v>
      </c>
      <c r="AP42" s="3">
        <v>0</v>
      </c>
      <c r="AQ42" s="3">
        <v>0</v>
      </c>
      <c r="AR42" s="3">
        <v>0</v>
      </c>
      <c r="AS42" s="3">
        <v>0</v>
      </c>
      <c r="AT42" s="3">
        <v>0</v>
      </c>
      <c r="AU42" s="3">
        <v>0</v>
      </c>
      <c r="AV42" s="3">
        <v>0</v>
      </c>
      <c r="AW42" s="3">
        <v>0</v>
      </c>
    </row>
    <row r="43" spans="1:49" x14ac:dyDescent="0.25">
      <c r="A43" t="s">
        <v>42</v>
      </c>
      <c r="B43" s="3">
        <v>0</v>
      </c>
      <c r="C43" s="3">
        <v>0</v>
      </c>
      <c r="D43" s="3">
        <v>0</v>
      </c>
      <c r="E43" s="3">
        <v>0</v>
      </c>
      <c r="F43" s="3">
        <v>0</v>
      </c>
      <c r="G43" s="3">
        <v>0</v>
      </c>
      <c r="H43" s="3">
        <v>0</v>
      </c>
      <c r="I43" s="3">
        <v>0</v>
      </c>
      <c r="J43" s="3">
        <v>0</v>
      </c>
      <c r="K43" s="3">
        <v>0</v>
      </c>
      <c r="L43" s="3">
        <v>0</v>
      </c>
      <c r="M43" s="3">
        <v>0</v>
      </c>
      <c r="N43" s="3">
        <v>0</v>
      </c>
      <c r="O43" s="3">
        <v>0</v>
      </c>
      <c r="P43" s="3">
        <v>0</v>
      </c>
      <c r="Q43" s="3">
        <v>0</v>
      </c>
      <c r="R43" s="3">
        <v>0</v>
      </c>
      <c r="S43" s="3">
        <v>0</v>
      </c>
      <c r="T43" s="3">
        <v>0</v>
      </c>
      <c r="U43" s="3">
        <v>0</v>
      </c>
      <c r="V43" s="3">
        <v>0</v>
      </c>
      <c r="W43" s="3">
        <v>0</v>
      </c>
      <c r="X43" s="3">
        <v>0</v>
      </c>
      <c r="Y43" s="3">
        <v>0</v>
      </c>
      <c r="Z43" s="3">
        <v>0</v>
      </c>
      <c r="AA43" s="3">
        <v>0</v>
      </c>
      <c r="AB43" s="3">
        <v>0</v>
      </c>
      <c r="AC43" s="3">
        <v>0</v>
      </c>
      <c r="AD43" s="3">
        <v>0</v>
      </c>
      <c r="AE43" s="3">
        <v>0</v>
      </c>
      <c r="AF43" s="3">
        <v>0</v>
      </c>
      <c r="AG43" s="3">
        <v>0</v>
      </c>
      <c r="AH43" s="3">
        <v>0</v>
      </c>
      <c r="AI43" s="3">
        <v>0</v>
      </c>
      <c r="AJ43" s="3">
        <v>0</v>
      </c>
      <c r="AK43" s="3">
        <v>0</v>
      </c>
      <c r="AL43" s="3">
        <v>0</v>
      </c>
      <c r="AM43" s="3">
        <v>0</v>
      </c>
      <c r="AN43" s="3">
        <v>0</v>
      </c>
      <c r="AO43" s="3">
        <v>0</v>
      </c>
      <c r="AP43" s="3">
        <v>0</v>
      </c>
      <c r="AQ43" s="3">
        <v>0</v>
      </c>
      <c r="AR43" s="3">
        <v>0</v>
      </c>
      <c r="AS43" s="3">
        <v>0</v>
      </c>
      <c r="AT43" s="3">
        <v>0</v>
      </c>
      <c r="AU43" s="3">
        <v>0</v>
      </c>
      <c r="AV43" s="3">
        <v>0</v>
      </c>
      <c r="AW43" s="3">
        <v>0</v>
      </c>
    </row>
    <row r="44" spans="1:49" x14ac:dyDescent="0.25">
      <c r="A44" t="s">
        <v>43</v>
      </c>
      <c r="B44" s="3">
        <v>0</v>
      </c>
      <c r="C44" s="3">
        <v>0</v>
      </c>
      <c r="D44" s="3">
        <v>0</v>
      </c>
      <c r="E44" s="3">
        <v>0</v>
      </c>
      <c r="F44" s="3">
        <v>0</v>
      </c>
      <c r="G44" s="3">
        <v>0</v>
      </c>
      <c r="H44" s="3">
        <v>0</v>
      </c>
      <c r="I44" s="3">
        <v>0</v>
      </c>
      <c r="J44" s="3">
        <v>0</v>
      </c>
      <c r="K44" s="3">
        <v>0</v>
      </c>
      <c r="L44" s="3">
        <v>0</v>
      </c>
      <c r="M44" s="3">
        <v>0</v>
      </c>
      <c r="N44" s="3">
        <v>0</v>
      </c>
      <c r="O44" s="3">
        <v>0</v>
      </c>
      <c r="P44" s="3">
        <v>0</v>
      </c>
      <c r="Q44" s="3">
        <v>0</v>
      </c>
      <c r="R44" s="3">
        <v>0</v>
      </c>
      <c r="S44" s="3">
        <v>0</v>
      </c>
      <c r="T44" s="3">
        <v>0</v>
      </c>
      <c r="U44" s="3">
        <v>0</v>
      </c>
      <c r="V44" s="3">
        <v>0</v>
      </c>
      <c r="W44" s="3">
        <v>0</v>
      </c>
      <c r="X44" s="3">
        <v>0</v>
      </c>
      <c r="Y44" s="3">
        <v>0</v>
      </c>
      <c r="Z44" s="3">
        <v>0</v>
      </c>
      <c r="AA44" s="3">
        <v>0</v>
      </c>
      <c r="AB44" s="3">
        <v>0</v>
      </c>
      <c r="AC44" s="3">
        <v>0</v>
      </c>
      <c r="AD44" s="3">
        <v>0</v>
      </c>
      <c r="AE44" s="3">
        <v>0</v>
      </c>
      <c r="AF44" s="3">
        <v>0</v>
      </c>
      <c r="AG44" s="3">
        <v>0</v>
      </c>
      <c r="AH44" s="3">
        <v>0</v>
      </c>
      <c r="AI44" s="3">
        <v>0</v>
      </c>
      <c r="AJ44" s="3">
        <v>0</v>
      </c>
      <c r="AK44" s="3">
        <v>0</v>
      </c>
      <c r="AL44" s="3">
        <v>0</v>
      </c>
      <c r="AM44" s="3">
        <v>0</v>
      </c>
      <c r="AN44" s="3">
        <v>0</v>
      </c>
      <c r="AO44" s="3">
        <v>0</v>
      </c>
      <c r="AP44" s="3">
        <v>0</v>
      </c>
      <c r="AQ44" s="3">
        <v>0</v>
      </c>
      <c r="AR44" s="3">
        <v>0</v>
      </c>
      <c r="AS44" s="3">
        <v>0</v>
      </c>
      <c r="AT44" s="3">
        <v>0</v>
      </c>
      <c r="AU44" s="3">
        <v>0</v>
      </c>
      <c r="AV44" s="3">
        <v>0</v>
      </c>
      <c r="AW44" s="3">
        <v>0</v>
      </c>
    </row>
    <row r="45" spans="1:49" x14ac:dyDescent="0.25">
      <c r="A45" s="36" t="s">
        <v>44</v>
      </c>
      <c r="B45" s="3">
        <v>0</v>
      </c>
      <c r="C45" s="3">
        <v>0</v>
      </c>
      <c r="D45" s="3">
        <v>0</v>
      </c>
      <c r="E45" s="3">
        <v>0</v>
      </c>
      <c r="F45" s="3">
        <v>0</v>
      </c>
      <c r="G45" s="3">
        <v>0</v>
      </c>
      <c r="H45" s="3">
        <v>0</v>
      </c>
      <c r="I45" s="3">
        <v>0</v>
      </c>
      <c r="J45" s="3">
        <v>0</v>
      </c>
      <c r="K45" s="3">
        <v>0</v>
      </c>
      <c r="L45" s="3">
        <v>0</v>
      </c>
      <c r="M45" s="3">
        <v>0</v>
      </c>
      <c r="N45" s="3">
        <v>0</v>
      </c>
      <c r="O45" s="3">
        <v>0</v>
      </c>
      <c r="P45" s="3">
        <v>0</v>
      </c>
      <c r="Q45" s="3">
        <v>0</v>
      </c>
      <c r="R45" s="3">
        <v>0</v>
      </c>
      <c r="S45" s="3">
        <v>0</v>
      </c>
      <c r="T45" s="3">
        <v>0</v>
      </c>
      <c r="U45" s="3">
        <v>0</v>
      </c>
      <c r="V45" s="3">
        <v>0</v>
      </c>
      <c r="W45" s="3">
        <v>0</v>
      </c>
      <c r="X45" s="3">
        <v>0</v>
      </c>
      <c r="Y45" s="3">
        <v>0</v>
      </c>
      <c r="Z45" s="3">
        <v>0</v>
      </c>
      <c r="AA45" s="3">
        <v>0</v>
      </c>
      <c r="AB45" s="3">
        <v>0</v>
      </c>
      <c r="AC45" s="3">
        <v>0</v>
      </c>
      <c r="AD45" s="3">
        <v>0</v>
      </c>
      <c r="AE45" s="3">
        <v>0</v>
      </c>
      <c r="AF45" s="3">
        <v>0</v>
      </c>
      <c r="AG45" s="3">
        <v>0</v>
      </c>
      <c r="AH45" s="3">
        <v>0</v>
      </c>
      <c r="AI45" s="3">
        <v>0</v>
      </c>
      <c r="AJ45" s="3">
        <v>0</v>
      </c>
      <c r="AK45" s="3">
        <v>0</v>
      </c>
      <c r="AL45" s="3">
        <v>0</v>
      </c>
      <c r="AM45" s="3">
        <v>0</v>
      </c>
      <c r="AN45" s="3">
        <v>0</v>
      </c>
      <c r="AO45" s="3">
        <v>0</v>
      </c>
      <c r="AP45" s="3">
        <v>0</v>
      </c>
      <c r="AQ45" s="3">
        <v>0</v>
      </c>
      <c r="AR45" s="3">
        <v>0</v>
      </c>
      <c r="AS45" s="3">
        <v>0</v>
      </c>
      <c r="AT45" s="3">
        <v>0</v>
      </c>
      <c r="AU45" s="3">
        <v>0</v>
      </c>
      <c r="AV45" s="3">
        <v>0</v>
      </c>
      <c r="AW45" s="3">
        <v>0</v>
      </c>
    </row>
    <row r="46" spans="1:49" x14ac:dyDescent="0.25">
      <c r="A46" t="s">
        <v>45</v>
      </c>
      <c r="B46" s="3">
        <v>0</v>
      </c>
      <c r="C46" s="3">
        <v>0</v>
      </c>
      <c r="D46" s="3">
        <v>0</v>
      </c>
      <c r="E46" s="3">
        <v>0</v>
      </c>
      <c r="F46" s="3">
        <v>0</v>
      </c>
      <c r="G46" s="3">
        <v>0</v>
      </c>
      <c r="H46" s="3">
        <v>0</v>
      </c>
      <c r="I46" s="3">
        <v>0</v>
      </c>
      <c r="J46" s="3">
        <v>0</v>
      </c>
      <c r="K46" s="3">
        <v>0</v>
      </c>
      <c r="L46" s="3">
        <v>0</v>
      </c>
      <c r="M46" s="3">
        <v>0</v>
      </c>
      <c r="N46" s="3">
        <v>0</v>
      </c>
      <c r="O46" s="3">
        <v>0</v>
      </c>
      <c r="P46" s="3">
        <v>0</v>
      </c>
      <c r="Q46" s="3">
        <v>0</v>
      </c>
      <c r="R46" s="3">
        <v>0</v>
      </c>
      <c r="S46" s="3">
        <v>0</v>
      </c>
      <c r="T46" s="3">
        <v>0</v>
      </c>
      <c r="U46" s="3">
        <v>0</v>
      </c>
      <c r="V46" s="3">
        <v>0</v>
      </c>
      <c r="W46" s="3">
        <v>0</v>
      </c>
      <c r="X46" s="3">
        <v>0</v>
      </c>
      <c r="Y46" s="3">
        <v>0</v>
      </c>
      <c r="Z46" s="3">
        <v>0</v>
      </c>
      <c r="AA46" s="3">
        <v>0</v>
      </c>
      <c r="AB46" s="3">
        <v>0</v>
      </c>
      <c r="AC46" s="3">
        <v>0</v>
      </c>
      <c r="AD46" s="3">
        <v>0</v>
      </c>
      <c r="AE46" s="3">
        <v>0</v>
      </c>
      <c r="AF46" s="3">
        <v>0</v>
      </c>
      <c r="AG46" s="3">
        <v>0</v>
      </c>
      <c r="AH46" s="3">
        <v>0</v>
      </c>
      <c r="AI46" s="3">
        <v>0</v>
      </c>
      <c r="AJ46" s="3">
        <v>0</v>
      </c>
      <c r="AK46" s="3">
        <v>0</v>
      </c>
      <c r="AL46" s="3">
        <v>0</v>
      </c>
      <c r="AM46" s="3">
        <v>0</v>
      </c>
      <c r="AN46" s="3">
        <v>0</v>
      </c>
      <c r="AO46" s="3">
        <v>0</v>
      </c>
      <c r="AP46" s="3">
        <v>0</v>
      </c>
      <c r="AQ46" s="3">
        <v>0</v>
      </c>
      <c r="AR46" s="3">
        <v>0</v>
      </c>
      <c r="AS46" s="3">
        <v>0</v>
      </c>
      <c r="AT46" s="3">
        <v>0</v>
      </c>
      <c r="AU46" s="3">
        <v>0</v>
      </c>
      <c r="AV46" s="3">
        <v>0</v>
      </c>
      <c r="AW46" s="3">
        <v>0</v>
      </c>
    </row>
    <row r="47" spans="1:49" x14ac:dyDescent="0.25">
      <c r="A47" t="s">
        <v>46</v>
      </c>
      <c r="B47" s="3">
        <v>0</v>
      </c>
      <c r="C47" s="3">
        <v>0</v>
      </c>
      <c r="D47" s="3">
        <v>0</v>
      </c>
      <c r="E47" s="3">
        <v>0</v>
      </c>
      <c r="F47" s="3">
        <v>0</v>
      </c>
      <c r="G47" s="3">
        <v>0</v>
      </c>
      <c r="H47" s="3">
        <v>0</v>
      </c>
      <c r="I47" s="3">
        <v>0</v>
      </c>
      <c r="J47" s="3">
        <v>0</v>
      </c>
      <c r="K47" s="3">
        <v>0</v>
      </c>
      <c r="L47" s="3">
        <v>0</v>
      </c>
      <c r="M47" s="3">
        <v>0</v>
      </c>
      <c r="N47" s="3">
        <v>0</v>
      </c>
      <c r="O47" s="3">
        <v>0</v>
      </c>
      <c r="P47" s="3">
        <v>0</v>
      </c>
      <c r="Q47" s="3">
        <v>0</v>
      </c>
      <c r="R47" s="3">
        <v>0</v>
      </c>
      <c r="S47" s="3">
        <v>0</v>
      </c>
      <c r="T47" s="3">
        <v>0</v>
      </c>
      <c r="U47" s="3">
        <v>0</v>
      </c>
      <c r="V47" s="3">
        <v>0</v>
      </c>
      <c r="W47" s="3">
        <v>0</v>
      </c>
      <c r="X47" s="3">
        <v>0</v>
      </c>
      <c r="Y47" s="3">
        <v>0</v>
      </c>
      <c r="Z47" s="3">
        <v>0</v>
      </c>
      <c r="AA47" s="3">
        <v>0</v>
      </c>
      <c r="AB47" s="3">
        <v>0</v>
      </c>
      <c r="AC47" s="3">
        <v>0</v>
      </c>
      <c r="AD47" s="3">
        <v>0</v>
      </c>
      <c r="AE47" s="3">
        <v>0</v>
      </c>
      <c r="AF47" s="3">
        <v>0</v>
      </c>
      <c r="AG47" s="3">
        <v>0</v>
      </c>
      <c r="AH47" s="3">
        <v>0</v>
      </c>
      <c r="AI47" s="3">
        <v>0</v>
      </c>
      <c r="AJ47" s="3">
        <v>0</v>
      </c>
      <c r="AK47" s="3">
        <v>0</v>
      </c>
      <c r="AL47" s="3">
        <v>0</v>
      </c>
      <c r="AM47" s="3">
        <v>0</v>
      </c>
      <c r="AN47" s="3">
        <v>0</v>
      </c>
      <c r="AO47" s="3">
        <v>0</v>
      </c>
      <c r="AP47" s="3">
        <v>0</v>
      </c>
      <c r="AQ47" s="3">
        <v>0</v>
      </c>
      <c r="AR47" s="3">
        <v>0</v>
      </c>
      <c r="AS47" s="3">
        <v>0</v>
      </c>
      <c r="AT47" s="3">
        <v>0</v>
      </c>
      <c r="AU47" s="3">
        <v>0</v>
      </c>
      <c r="AV47" s="3">
        <v>0</v>
      </c>
      <c r="AW47" s="3">
        <v>0</v>
      </c>
    </row>
    <row r="48" spans="1:49" x14ac:dyDescent="0.25">
      <c r="A48" t="s">
        <v>47</v>
      </c>
      <c r="B48" s="3">
        <v>0</v>
      </c>
      <c r="C48" s="3">
        <v>0</v>
      </c>
      <c r="D48" s="3">
        <v>0</v>
      </c>
      <c r="E48" s="3">
        <v>0</v>
      </c>
      <c r="F48" s="3">
        <v>0</v>
      </c>
      <c r="G48" s="3">
        <v>0</v>
      </c>
      <c r="H48" s="3">
        <v>0</v>
      </c>
      <c r="I48" s="3">
        <v>0</v>
      </c>
      <c r="J48" s="3">
        <v>0</v>
      </c>
      <c r="K48" s="3">
        <v>0</v>
      </c>
      <c r="L48" s="3">
        <v>0</v>
      </c>
      <c r="M48" s="3">
        <v>0</v>
      </c>
      <c r="N48" s="3">
        <v>0</v>
      </c>
      <c r="O48" s="3">
        <v>0</v>
      </c>
      <c r="P48" s="3">
        <v>0</v>
      </c>
      <c r="Q48" s="3">
        <v>0</v>
      </c>
      <c r="R48" s="3">
        <v>0</v>
      </c>
      <c r="S48" s="3">
        <v>0</v>
      </c>
      <c r="T48" s="3">
        <v>0</v>
      </c>
      <c r="U48" s="3">
        <v>0</v>
      </c>
      <c r="V48" s="3">
        <v>0</v>
      </c>
      <c r="W48" s="3">
        <v>0</v>
      </c>
      <c r="X48" s="3">
        <v>0</v>
      </c>
      <c r="Y48" s="3">
        <v>0</v>
      </c>
      <c r="Z48" s="3">
        <v>0</v>
      </c>
      <c r="AA48" s="3">
        <v>0</v>
      </c>
      <c r="AB48" s="3">
        <v>0</v>
      </c>
      <c r="AC48" s="3">
        <v>0</v>
      </c>
      <c r="AD48" s="3">
        <v>0</v>
      </c>
      <c r="AE48" s="3">
        <v>0</v>
      </c>
      <c r="AF48" s="3">
        <v>0</v>
      </c>
      <c r="AG48" s="3">
        <v>0</v>
      </c>
      <c r="AH48" s="3">
        <v>0</v>
      </c>
      <c r="AI48" s="3">
        <v>0</v>
      </c>
      <c r="AJ48" s="3">
        <v>0</v>
      </c>
      <c r="AK48" s="3">
        <v>0</v>
      </c>
      <c r="AL48" s="3">
        <v>0</v>
      </c>
      <c r="AM48" s="3">
        <v>0</v>
      </c>
      <c r="AN48" s="3">
        <v>0</v>
      </c>
      <c r="AO48" s="3">
        <v>0</v>
      </c>
      <c r="AP48" s="3">
        <v>0</v>
      </c>
      <c r="AQ48" s="3">
        <v>0</v>
      </c>
      <c r="AR48" s="3">
        <v>0</v>
      </c>
      <c r="AS48" s="3">
        <v>0</v>
      </c>
      <c r="AT48" s="3">
        <v>0</v>
      </c>
      <c r="AU48" s="3">
        <v>0</v>
      </c>
      <c r="AV48" s="3">
        <v>0</v>
      </c>
      <c r="AW48" s="3">
        <v>0</v>
      </c>
    </row>
    <row r="49" spans="1:49" x14ac:dyDescent="0.25">
      <c r="A49" t="s">
        <v>48</v>
      </c>
      <c r="B49" s="3">
        <v>0</v>
      </c>
      <c r="C49" s="3">
        <v>0</v>
      </c>
      <c r="D49" s="3">
        <v>0</v>
      </c>
      <c r="E49" s="3">
        <v>0</v>
      </c>
      <c r="F49" s="3">
        <v>0</v>
      </c>
      <c r="G49" s="3">
        <v>0</v>
      </c>
      <c r="H49" s="3">
        <v>0</v>
      </c>
      <c r="I49" s="3">
        <v>0</v>
      </c>
      <c r="J49" s="3">
        <v>0</v>
      </c>
      <c r="K49" s="3">
        <v>0</v>
      </c>
      <c r="L49" s="3">
        <v>0</v>
      </c>
      <c r="M49" s="3">
        <v>0</v>
      </c>
      <c r="N49" s="3">
        <v>0</v>
      </c>
      <c r="O49" s="3">
        <v>0</v>
      </c>
      <c r="P49" s="3">
        <v>0</v>
      </c>
      <c r="Q49" s="3">
        <v>0</v>
      </c>
      <c r="R49" s="3">
        <v>0</v>
      </c>
      <c r="S49" s="3">
        <v>0</v>
      </c>
      <c r="T49" s="3">
        <v>0</v>
      </c>
      <c r="U49" s="3">
        <v>0</v>
      </c>
      <c r="V49" s="3">
        <v>0</v>
      </c>
      <c r="W49" s="3">
        <v>0</v>
      </c>
      <c r="X49" s="3">
        <v>0</v>
      </c>
      <c r="Y49" s="3">
        <v>0</v>
      </c>
      <c r="Z49" s="3">
        <v>0</v>
      </c>
      <c r="AA49" s="3">
        <v>0</v>
      </c>
      <c r="AB49" s="3">
        <v>0</v>
      </c>
      <c r="AC49" s="3">
        <v>0</v>
      </c>
      <c r="AD49" s="3">
        <v>0</v>
      </c>
      <c r="AE49" s="3">
        <v>0</v>
      </c>
      <c r="AF49" s="3">
        <v>0</v>
      </c>
      <c r="AG49" s="3">
        <v>0</v>
      </c>
      <c r="AH49" s="3">
        <v>0</v>
      </c>
      <c r="AI49" s="3">
        <v>0</v>
      </c>
      <c r="AJ49" s="3">
        <v>0</v>
      </c>
      <c r="AK49" s="3">
        <v>0</v>
      </c>
      <c r="AL49" s="3">
        <v>0</v>
      </c>
      <c r="AM49" s="3">
        <v>0</v>
      </c>
      <c r="AN49" s="3">
        <v>0</v>
      </c>
      <c r="AO49" s="3">
        <v>0</v>
      </c>
      <c r="AP49" s="3">
        <v>0</v>
      </c>
      <c r="AQ49" s="3">
        <v>0</v>
      </c>
      <c r="AR49" s="3">
        <v>0</v>
      </c>
      <c r="AS49" s="3">
        <v>0</v>
      </c>
      <c r="AT49" s="3">
        <v>0</v>
      </c>
      <c r="AU49" s="3">
        <v>0</v>
      </c>
      <c r="AV49" s="3">
        <v>0</v>
      </c>
      <c r="AW49" s="3">
        <v>0</v>
      </c>
    </row>
    <row r="50" spans="1:49" x14ac:dyDescent="0.25">
      <c r="A50" s="36" t="s">
        <v>49</v>
      </c>
      <c r="B50" s="3">
        <v>0</v>
      </c>
      <c r="C50" s="3">
        <v>0</v>
      </c>
      <c r="D50" s="3">
        <v>0</v>
      </c>
      <c r="E50" s="3">
        <v>0</v>
      </c>
      <c r="F50" s="3">
        <v>0</v>
      </c>
      <c r="G50" s="3">
        <v>0</v>
      </c>
      <c r="H50" s="3">
        <v>0</v>
      </c>
      <c r="I50" s="3">
        <v>0</v>
      </c>
      <c r="J50" s="3">
        <v>0</v>
      </c>
      <c r="K50" s="3">
        <v>0</v>
      </c>
      <c r="L50" s="3">
        <v>0</v>
      </c>
      <c r="M50" s="3">
        <v>0</v>
      </c>
      <c r="N50" s="3">
        <v>0</v>
      </c>
      <c r="O50" s="3">
        <v>0</v>
      </c>
      <c r="P50" s="3">
        <v>0</v>
      </c>
      <c r="Q50" s="3">
        <v>0</v>
      </c>
      <c r="R50" s="3">
        <v>0</v>
      </c>
      <c r="S50" s="3">
        <v>0</v>
      </c>
      <c r="T50" s="3">
        <v>0</v>
      </c>
      <c r="U50" s="3">
        <v>0</v>
      </c>
      <c r="V50" s="3">
        <v>0</v>
      </c>
      <c r="W50" s="3">
        <v>0</v>
      </c>
      <c r="X50" s="3">
        <v>0</v>
      </c>
      <c r="Y50" s="3">
        <v>0</v>
      </c>
      <c r="Z50" s="3">
        <v>0</v>
      </c>
      <c r="AA50" s="3">
        <v>0</v>
      </c>
      <c r="AB50" s="3">
        <v>0</v>
      </c>
      <c r="AC50" s="3">
        <v>0</v>
      </c>
      <c r="AD50" s="3">
        <v>0</v>
      </c>
      <c r="AE50" s="3">
        <v>0</v>
      </c>
      <c r="AF50" s="3">
        <v>0</v>
      </c>
      <c r="AG50" s="3">
        <v>0</v>
      </c>
      <c r="AH50" s="3">
        <v>0</v>
      </c>
      <c r="AI50" s="3">
        <v>0</v>
      </c>
      <c r="AJ50" s="3">
        <v>0</v>
      </c>
      <c r="AK50" s="3">
        <v>0</v>
      </c>
      <c r="AL50" s="3">
        <v>0</v>
      </c>
      <c r="AM50" s="3">
        <v>0</v>
      </c>
      <c r="AN50" s="3">
        <v>0</v>
      </c>
      <c r="AO50" s="3">
        <v>0</v>
      </c>
      <c r="AP50" s="3">
        <v>0</v>
      </c>
      <c r="AQ50" s="3">
        <v>0</v>
      </c>
      <c r="AR50" s="3">
        <v>0</v>
      </c>
      <c r="AS50" s="3">
        <v>0</v>
      </c>
      <c r="AT50" s="3">
        <v>0</v>
      </c>
      <c r="AU50" s="3">
        <v>0</v>
      </c>
      <c r="AV50" s="3">
        <v>0</v>
      </c>
      <c r="AW50" s="3">
        <v>0</v>
      </c>
    </row>
    <row r="51" spans="1:49" x14ac:dyDescent="0.25">
      <c r="A51" t="s">
        <v>50</v>
      </c>
      <c r="B51" s="3">
        <v>0</v>
      </c>
      <c r="C51" s="3">
        <v>0</v>
      </c>
      <c r="D51" s="3">
        <v>0</v>
      </c>
      <c r="E51" s="3">
        <v>0</v>
      </c>
      <c r="F51" s="3">
        <v>0</v>
      </c>
      <c r="G51" s="3">
        <v>0</v>
      </c>
      <c r="H51" s="3">
        <v>0</v>
      </c>
      <c r="I51" s="3">
        <v>0</v>
      </c>
      <c r="J51" s="3">
        <v>0</v>
      </c>
      <c r="K51" s="3">
        <v>0</v>
      </c>
      <c r="L51" s="3">
        <v>0</v>
      </c>
      <c r="M51" s="3">
        <v>0</v>
      </c>
      <c r="N51" s="3">
        <v>0</v>
      </c>
      <c r="O51" s="3">
        <v>0</v>
      </c>
      <c r="P51" s="3">
        <v>0</v>
      </c>
      <c r="Q51" s="3">
        <v>0</v>
      </c>
      <c r="R51" s="3">
        <v>0</v>
      </c>
      <c r="S51" s="3">
        <v>0</v>
      </c>
      <c r="T51" s="3">
        <v>0</v>
      </c>
      <c r="U51" s="3">
        <v>0</v>
      </c>
      <c r="V51" s="3">
        <v>0</v>
      </c>
      <c r="W51" s="3">
        <v>0</v>
      </c>
      <c r="X51" s="3">
        <v>0</v>
      </c>
      <c r="Y51" s="3">
        <v>0</v>
      </c>
      <c r="Z51" s="3">
        <v>0</v>
      </c>
      <c r="AA51" s="3">
        <v>0</v>
      </c>
      <c r="AB51" s="3">
        <v>0</v>
      </c>
      <c r="AC51" s="3">
        <v>0</v>
      </c>
      <c r="AD51" s="3">
        <v>0</v>
      </c>
      <c r="AE51" s="3">
        <v>0</v>
      </c>
      <c r="AF51" s="3">
        <v>0</v>
      </c>
      <c r="AG51" s="3">
        <v>0</v>
      </c>
      <c r="AH51" s="3">
        <v>0</v>
      </c>
      <c r="AI51" s="3">
        <v>0</v>
      </c>
      <c r="AJ51" s="3">
        <v>0</v>
      </c>
      <c r="AK51" s="3">
        <v>0</v>
      </c>
      <c r="AL51" s="3">
        <v>0</v>
      </c>
      <c r="AM51" s="3">
        <v>0</v>
      </c>
      <c r="AN51" s="3">
        <v>0</v>
      </c>
      <c r="AO51" s="3">
        <v>0</v>
      </c>
      <c r="AP51" s="3">
        <v>0</v>
      </c>
      <c r="AQ51" s="3">
        <v>0</v>
      </c>
      <c r="AR51" s="3">
        <v>0</v>
      </c>
      <c r="AS51" s="3">
        <v>0</v>
      </c>
      <c r="AT51" s="3">
        <v>0</v>
      </c>
      <c r="AU51" s="3">
        <v>0</v>
      </c>
      <c r="AV51" s="3">
        <v>0</v>
      </c>
      <c r="AW51" s="3">
        <v>0</v>
      </c>
    </row>
    <row r="52" spans="1:49" x14ac:dyDescent="0.25">
      <c r="A52" t="s">
        <v>51</v>
      </c>
      <c r="B52" s="3">
        <v>0</v>
      </c>
      <c r="C52" s="3">
        <v>0</v>
      </c>
      <c r="D52" s="3">
        <v>0</v>
      </c>
      <c r="E52" s="3">
        <v>0</v>
      </c>
      <c r="F52" s="3">
        <v>0</v>
      </c>
      <c r="G52" s="3">
        <v>0</v>
      </c>
      <c r="H52" s="3">
        <v>0</v>
      </c>
      <c r="I52" s="3">
        <v>0</v>
      </c>
      <c r="J52" s="3">
        <v>0</v>
      </c>
      <c r="K52" s="3">
        <v>0</v>
      </c>
      <c r="L52" s="3">
        <v>0</v>
      </c>
      <c r="M52" s="3">
        <v>0</v>
      </c>
      <c r="N52" s="3">
        <v>0</v>
      </c>
      <c r="O52" s="3">
        <v>0</v>
      </c>
      <c r="P52" s="3">
        <v>0</v>
      </c>
      <c r="Q52" s="3">
        <v>0</v>
      </c>
      <c r="R52" s="3">
        <v>0</v>
      </c>
      <c r="S52" s="3">
        <v>0</v>
      </c>
      <c r="T52" s="3">
        <v>0</v>
      </c>
      <c r="U52" s="3">
        <v>0</v>
      </c>
      <c r="V52" s="3">
        <v>0</v>
      </c>
      <c r="W52" s="3">
        <v>0</v>
      </c>
      <c r="X52" s="3">
        <v>0</v>
      </c>
      <c r="Y52" s="3">
        <v>0</v>
      </c>
      <c r="Z52" s="3">
        <v>0</v>
      </c>
      <c r="AA52" s="3">
        <v>0</v>
      </c>
      <c r="AB52" s="3">
        <v>0</v>
      </c>
      <c r="AC52" s="3">
        <v>0</v>
      </c>
      <c r="AD52" s="3">
        <v>0</v>
      </c>
      <c r="AE52" s="3">
        <v>0</v>
      </c>
      <c r="AF52" s="3">
        <v>0</v>
      </c>
      <c r="AG52" s="3">
        <v>0</v>
      </c>
      <c r="AH52" s="3">
        <v>0</v>
      </c>
      <c r="AI52" s="3">
        <v>0</v>
      </c>
      <c r="AJ52" s="3">
        <v>0</v>
      </c>
      <c r="AK52" s="3">
        <v>0</v>
      </c>
      <c r="AL52" s="3">
        <v>0</v>
      </c>
      <c r="AM52" s="3">
        <v>0</v>
      </c>
      <c r="AN52" s="3">
        <v>0</v>
      </c>
      <c r="AO52" s="3">
        <v>0</v>
      </c>
      <c r="AP52" s="3">
        <v>0</v>
      </c>
      <c r="AQ52" s="3">
        <v>0</v>
      </c>
      <c r="AR52" s="3">
        <v>0</v>
      </c>
      <c r="AS52" s="3">
        <v>0</v>
      </c>
      <c r="AT52" s="3">
        <v>0</v>
      </c>
      <c r="AU52" s="3">
        <v>0</v>
      </c>
      <c r="AV52" s="3">
        <v>0</v>
      </c>
      <c r="AW52" s="3">
        <v>0</v>
      </c>
    </row>
    <row r="53" spans="1:49" x14ac:dyDescent="0.25">
      <c r="A53" t="s">
        <v>52</v>
      </c>
      <c r="B53" s="3">
        <v>0</v>
      </c>
      <c r="C53" s="3">
        <v>0</v>
      </c>
      <c r="D53" s="3">
        <v>0</v>
      </c>
      <c r="E53" s="3">
        <v>0</v>
      </c>
      <c r="F53" s="3">
        <v>0</v>
      </c>
      <c r="G53" s="3">
        <v>0</v>
      </c>
      <c r="H53" s="3">
        <v>0</v>
      </c>
      <c r="I53" s="3">
        <v>0</v>
      </c>
      <c r="J53" s="3">
        <v>0</v>
      </c>
      <c r="K53" s="3">
        <v>0</v>
      </c>
      <c r="L53" s="3">
        <v>0</v>
      </c>
      <c r="M53" s="3">
        <v>0</v>
      </c>
      <c r="N53" s="3">
        <v>0</v>
      </c>
      <c r="O53" s="3">
        <v>0</v>
      </c>
      <c r="P53" s="3">
        <v>0</v>
      </c>
      <c r="Q53" s="3">
        <v>0</v>
      </c>
      <c r="R53" s="3">
        <v>0</v>
      </c>
      <c r="S53" s="3">
        <v>0</v>
      </c>
      <c r="T53" s="3">
        <v>0</v>
      </c>
      <c r="U53" s="3">
        <v>0</v>
      </c>
      <c r="V53" s="3">
        <v>0</v>
      </c>
      <c r="W53" s="3">
        <v>0</v>
      </c>
      <c r="X53" s="3">
        <v>0</v>
      </c>
      <c r="Y53" s="3">
        <v>0</v>
      </c>
      <c r="Z53" s="3">
        <v>0</v>
      </c>
      <c r="AA53" s="3">
        <v>0</v>
      </c>
      <c r="AB53" s="3">
        <v>0</v>
      </c>
      <c r="AC53" s="3">
        <v>0</v>
      </c>
      <c r="AD53" s="3">
        <v>0</v>
      </c>
      <c r="AE53" s="3">
        <v>0</v>
      </c>
      <c r="AF53" s="3">
        <v>0</v>
      </c>
      <c r="AG53" s="3">
        <v>0</v>
      </c>
      <c r="AH53" s="3">
        <v>0</v>
      </c>
      <c r="AI53" s="3">
        <v>0</v>
      </c>
      <c r="AJ53" s="3">
        <v>0</v>
      </c>
      <c r="AK53" s="3">
        <v>0</v>
      </c>
      <c r="AL53" s="3">
        <v>0</v>
      </c>
      <c r="AM53" s="3">
        <v>0</v>
      </c>
      <c r="AN53" s="3">
        <v>0</v>
      </c>
      <c r="AO53" s="3">
        <v>0</v>
      </c>
      <c r="AP53" s="3">
        <v>0</v>
      </c>
      <c r="AQ53" s="3">
        <v>0</v>
      </c>
      <c r="AR53" s="3">
        <v>0</v>
      </c>
      <c r="AS53" s="3">
        <v>0</v>
      </c>
      <c r="AT53" s="3">
        <v>0</v>
      </c>
      <c r="AU53" s="3">
        <v>0</v>
      </c>
      <c r="AV53" s="3">
        <v>0</v>
      </c>
      <c r="AW53" s="3">
        <v>0</v>
      </c>
    </row>
    <row r="54" spans="1:49" x14ac:dyDescent="0.25">
      <c r="A54" s="36" t="s">
        <v>53</v>
      </c>
      <c r="B54" s="3">
        <v>0</v>
      </c>
      <c r="C54" s="3">
        <v>0</v>
      </c>
      <c r="D54" s="3">
        <v>0</v>
      </c>
      <c r="E54" s="3">
        <v>0</v>
      </c>
      <c r="F54" s="3">
        <v>0</v>
      </c>
      <c r="G54" s="3">
        <v>0</v>
      </c>
      <c r="H54" s="3">
        <v>0</v>
      </c>
      <c r="I54" s="3">
        <v>0</v>
      </c>
      <c r="J54" s="3">
        <v>0</v>
      </c>
      <c r="K54" s="3">
        <v>0</v>
      </c>
      <c r="L54" s="3">
        <v>0</v>
      </c>
      <c r="M54" s="3">
        <v>0</v>
      </c>
      <c r="N54" s="3">
        <v>0</v>
      </c>
      <c r="O54" s="3">
        <v>0</v>
      </c>
      <c r="P54" s="3">
        <v>0</v>
      </c>
      <c r="Q54" s="3">
        <v>0</v>
      </c>
      <c r="R54" s="3">
        <v>0</v>
      </c>
      <c r="S54" s="3">
        <v>0</v>
      </c>
      <c r="T54" s="3">
        <v>0</v>
      </c>
      <c r="U54" s="3">
        <v>0</v>
      </c>
      <c r="V54" s="3">
        <v>0</v>
      </c>
      <c r="W54" s="3">
        <v>0</v>
      </c>
      <c r="X54" s="3">
        <v>0</v>
      </c>
      <c r="Y54" s="3">
        <v>0</v>
      </c>
      <c r="Z54" s="3">
        <v>0</v>
      </c>
      <c r="AA54" s="3">
        <v>0</v>
      </c>
      <c r="AB54" s="3">
        <v>0</v>
      </c>
      <c r="AC54" s="3">
        <v>0</v>
      </c>
      <c r="AD54" s="3">
        <v>0</v>
      </c>
      <c r="AE54" s="3">
        <v>0</v>
      </c>
      <c r="AF54" s="3">
        <v>0</v>
      </c>
      <c r="AG54" s="3">
        <v>0</v>
      </c>
      <c r="AH54" s="3">
        <v>0</v>
      </c>
      <c r="AI54" s="3">
        <v>0</v>
      </c>
      <c r="AJ54" s="3">
        <v>0</v>
      </c>
      <c r="AK54" s="3">
        <v>0</v>
      </c>
      <c r="AL54" s="3">
        <v>0</v>
      </c>
      <c r="AM54" s="3">
        <v>0</v>
      </c>
      <c r="AN54" s="3">
        <v>0</v>
      </c>
      <c r="AO54" s="3">
        <v>0</v>
      </c>
      <c r="AP54" s="3">
        <v>0</v>
      </c>
      <c r="AQ54" s="3">
        <v>0</v>
      </c>
      <c r="AR54" s="3">
        <v>0</v>
      </c>
      <c r="AS54" s="3">
        <v>0</v>
      </c>
      <c r="AT54" s="3">
        <v>0</v>
      </c>
      <c r="AU54" s="3">
        <v>0</v>
      </c>
      <c r="AV54" s="3">
        <v>0</v>
      </c>
      <c r="AW54" s="3">
        <v>0</v>
      </c>
    </row>
    <row r="55" spans="1:49" x14ac:dyDescent="0.25">
      <c r="A55" s="36" t="s">
        <v>54</v>
      </c>
      <c r="B55" s="3">
        <v>0</v>
      </c>
      <c r="C55" s="3">
        <v>0</v>
      </c>
      <c r="D55" s="3">
        <v>0</v>
      </c>
      <c r="E55" s="3">
        <v>0</v>
      </c>
      <c r="F55" s="3">
        <v>0</v>
      </c>
      <c r="G55" s="3">
        <v>0</v>
      </c>
      <c r="H55" s="3">
        <v>0</v>
      </c>
      <c r="I55" s="3">
        <v>0</v>
      </c>
      <c r="J55" s="3">
        <v>0</v>
      </c>
      <c r="K55" s="3">
        <v>0</v>
      </c>
      <c r="L55" s="3">
        <v>0</v>
      </c>
      <c r="M55" s="3">
        <v>0</v>
      </c>
      <c r="N55" s="3">
        <v>0</v>
      </c>
      <c r="O55" s="3">
        <v>0</v>
      </c>
      <c r="P55" s="3">
        <v>0</v>
      </c>
      <c r="Q55" s="3">
        <v>0</v>
      </c>
      <c r="R55" s="3">
        <v>0</v>
      </c>
      <c r="S55" s="3">
        <v>0</v>
      </c>
      <c r="T55" s="3">
        <v>0</v>
      </c>
      <c r="U55" s="3">
        <v>0</v>
      </c>
      <c r="V55" s="3">
        <v>0</v>
      </c>
      <c r="W55" s="3">
        <v>0</v>
      </c>
      <c r="X55" s="3">
        <v>0</v>
      </c>
      <c r="Y55" s="3">
        <v>0</v>
      </c>
      <c r="Z55" s="3">
        <v>0</v>
      </c>
      <c r="AA55" s="3">
        <v>0</v>
      </c>
      <c r="AB55" s="3">
        <v>0</v>
      </c>
      <c r="AC55" s="3">
        <v>0</v>
      </c>
      <c r="AD55" s="3">
        <v>0</v>
      </c>
      <c r="AE55" s="3">
        <v>0</v>
      </c>
      <c r="AF55" s="3">
        <v>0</v>
      </c>
      <c r="AG55" s="3">
        <v>0</v>
      </c>
      <c r="AH55" s="3">
        <v>0</v>
      </c>
      <c r="AI55" s="3">
        <v>0</v>
      </c>
      <c r="AJ55" s="3">
        <v>0</v>
      </c>
      <c r="AK55" s="3">
        <v>0</v>
      </c>
      <c r="AL55" s="3">
        <v>0</v>
      </c>
      <c r="AM55" s="3">
        <v>0</v>
      </c>
      <c r="AN55" s="3">
        <v>0</v>
      </c>
      <c r="AO55" s="3">
        <v>0</v>
      </c>
      <c r="AP55" s="3">
        <v>0</v>
      </c>
      <c r="AQ55" s="3">
        <v>0</v>
      </c>
      <c r="AR55" s="3">
        <v>0</v>
      </c>
      <c r="AS55" s="3">
        <v>0</v>
      </c>
      <c r="AT55" s="3">
        <v>0</v>
      </c>
      <c r="AU55" s="3">
        <v>0</v>
      </c>
      <c r="AV55" s="3">
        <v>0</v>
      </c>
      <c r="AW55" s="3">
        <v>0</v>
      </c>
    </row>
    <row r="56" spans="1:49" x14ac:dyDescent="0.25">
      <c r="A56" s="36" t="s">
        <v>55</v>
      </c>
      <c r="B56" s="3">
        <v>0</v>
      </c>
      <c r="C56" s="3">
        <v>0</v>
      </c>
      <c r="D56" s="3">
        <v>0</v>
      </c>
      <c r="E56" s="3">
        <v>0</v>
      </c>
      <c r="F56" s="3">
        <v>0</v>
      </c>
      <c r="G56" s="3">
        <v>0</v>
      </c>
      <c r="H56" s="3">
        <v>0</v>
      </c>
      <c r="I56" s="3">
        <v>0</v>
      </c>
      <c r="J56" s="3">
        <v>0</v>
      </c>
      <c r="K56" s="3">
        <v>0</v>
      </c>
      <c r="L56" s="3">
        <v>0</v>
      </c>
      <c r="M56" s="3">
        <v>0</v>
      </c>
      <c r="N56" s="3">
        <v>0</v>
      </c>
      <c r="O56" s="3">
        <v>0</v>
      </c>
      <c r="P56" s="3">
        <v>0</v>
      </c>
      <c r="Q56" s="3">
        <v>0</v>
      </c>
      <c r="R56" s="3">
        <v>0</v>
      </c>
      <c r="S56" s="3">
        <v>0</v>
      </c>
      <c r="T56" s="3">
        <v>0</v>
      </c>
      <c r="U56" s="3">
        <v>0</v>
      </c>
      <c r="V56" s="3">
        <v>0</v>
      </c>
      <c r="W56" s="3">
        <v>0</v>
      </c>
      <c r="X56" s="3">
        <v>0</v>
      </c>
      <c r="Y56" s="3">
        <v>0</v>
      </c>
      <c r="Z56" s="3">
        <v>0</v>
      </c>
      <c r="AA56" s="3">
        <v>0</v>
      </c>
      <c r="AB56" s="3">
        <v>0</v>
      </c>
      <c r="AC56" s="3">
        <v>0</v>
      </c>
      <c r="AD56" s="3">
        <v>0</v>
      </c>
      <c r="AE56" s="3">
        <v>0</v>
      </c>
      <c r="AF56" s="3">
        <v>0</v>
      </c>
      <c r="AG56" s="3">
        <v>0</v>
      </c>
      <c r="AH56" s="3">
        <v>0</v>
      </c>
      <c r="AI56" s="3">
        <v>0</v>
      </c>
      <c r="AJ56" s="3">
        <v>0</v>
      </c>
      <c r="AK56" s="3">
        <v>0</v>
      </c>
      <c r="AL56" s="3">
        <v>0</v>
      </c>
      <c r="AM56" s="3">
        <v>0</v>
      </c>
      <c r="AN56" s="3">
        <v>0</v>
      </c>
      <c r="AO56" s="3">
        <v>0</v>
      </c>
      <c r="AP56" s="3">
        <v>0</v>
      </c>
      <c r="AQ56" s="3">
        <v>0</v>
      </c>
      <c r="AR56" s="3">
        <v>0</v>
      </c>
      <c r="AS56" s="3">
        <v>0</v>
      </c>
      <c r="AT56" s="3">
        <v>0</v>
      </c>
      <c r="AU56" s="3">
        <v>0</v>
      </c>
      <c r="AV56" s="3">
        <v>0</v>
      </c>
      <c r="AW56" s="3">
        <v>0</v>
      </c>
    </row>
    <row r="57" spans="1:49" x14ac:dyDescent="0.25">
      <c r="A57" t="s">
        <v>60</v>
      </c>
      <c r="B57" s="3">
        <v>0</v>
      </c>
      <c r="C57" s="3">
        <v>0</v>
      </c>
      <c r="D57" s="3">
        <v>0</v>
      </c>
      <c r="E57" s="3">
        <v>0</v>
      </c>
      <c r="F57" s="3">
        <v>0</v>
      </c>
      <c r="G57" s="3">
        <v>0</v>
      </c>
      <c r="H57" s="3">
        <v>0</v>
      </c>
      <c r="I57" s="3">
        <v>0</v>
      </c>
      <c r="J57" s="3">
        <v>0</v>
      </c>
      <c r="K57" s="3">
        <v>0</v>
      </c>
      <c r="L57" s="3">
        <v>0</v>
      </c>
      <c r="M57" s="3">
        <v>0</v>
      </c>
      <c r="N57" s="3">
        <v>0</v>
      </c>
      <c r="O57" s="3">
        <v>0</v>
      </c>
      <c r="P57" s="3">
        <v>0</v>
      </c>
      <c r="Q57" s="3">
        <v>0</v>
      </c>
      <c r="R57" s="3">
        <v>0</v>
      </c>
      <c r="S57" s="3">
        <v>0</v>
      </c>
      <c r="T57" s="3">
        <v>0</v>
      </c>
      <c r="U57" s="3">
        <v>0</v>
      </c>
      <c r="V57" s="3">
        <v>0</v>
      </c>
      <c r="W57" s="3">
        <v>0</v>
      </c>
      <c r="X57" s="3">
        <v>0</v>
      </c>
      <c r="Y57" s="3">
        <v>0</v>
      </c>
      <c r="Z57" s="3">
        <v>0</v>
      </c>
      <c r="AA57" s="3">
        <v>0</v>
      </c>
      <c r="AB57" s="3">
        <v>0</v>
      </c>
      <c r="AC57" s="3">
        <v>0</v>
      </c>
      <c r="AD57" s="3">
        <v>0</v>
      </c>
      <c r="AE57" s="3">
        <v>0</v>
      </c>
      <c r="AF57" s="3">
        <v>0</v>
      </c>
      <c r="AG57" s="3">
        <v>0</v>
      </c>
      <c r="AH57" s="3">
        <v>0</v>
      </c>
      <c r="AI57" s="3">
        <v>0</v>
      </c>
      <c r="AJ57" s="3">
        <v>0</v>
      </c>
      <c r="AK57" s="3">
        <v>0</v>
      </c>
      <c r="AL57" s="3">
        <v>0</v>
      </c>
      <c r="AM57" s="3">
        <v>0</v>
      </c>
      <c r="AN57" s="3">
        <v>0</v>
      </c>
      <c r="AO57" s="3">
        <v>0</v>
      </c>
      <c r="AP57" s="3">
        <v>0</v>
      </c>
      <c r="AQ57" s="3">
        <v>0</v>
      </c>
      <c r="AR57" s="3">
        <v>0</v>
      </c>
      <c r="AS57" s="3">
        <v>0</v>
      </c>
      <c r="AT57" s="3">
        <v>0</v>
      </c>
      <c r="AU57" s="3">
        <v>0</v>
      </c>
      <c r="AV57" s="3">
        <v>0</v>
      </c>
      <c r="AW57" s="3">
        <v>0</v>
      </c>
    </row>
    <row r="58" spans="1:49" x14ac:dyDescent="0.25">
      <c r="A58" t="s">
        <v>59</v>
      </c>
      <c r="B58" s="3">
        <v>0</v>
      </c>
      <c r="C58" s="3">
        <v>0</v>
      </c>
      <c r="D58" s="3">
        <v>0</v>
      </c>
      <c r="E58" s="3">
        <v>0</v>
      </c>
      <c r="F58" s="3">
        <v>0</v>
      </c>
      <c r="G58" s="3">
        <v>0</v>
      </c>
      <c r="H58" s="3">
        <v>0</v>
      </c>
      <c r="I58" s="3">
        <v>0</v>
      </c>
      <c r="J58" s="3">
        <v>0</v>
      </c>
      <c r="K58" s="3">
        <v>0</v>
      </c>
      <c r="L58" s="3">
        <v>0</v>
      </c>
      <c r="M58" s="3">
        <v>0</v>
      </c>
      <c r="N58" s="3">
        <v>0</v>
      </c>
      <c r="O58" s="3">
        <v>0</v>
      </c>
      <c r="P58" s="3">
        <v>0</v>
      </c>
      <c r="Q58" s="3">
        <v>0</v>
      </c>
      <c r="R58" s="3">
        <v>0</v>
      </c>
      <c r="S58" s="3">
        <v>0</v>
      </c>
      <c r="T58" s="3">
        <v>0</v>
      </c>
      <c r="U58" s="3">
        <v>0</v>
      </c>
      <c r="V58" s="3">
        <v>0</v>
      </c>
      <c r="W58" s="3">
        <v>0</v>
      </c>
      <c r="X58" s="3">
        <v>0</v>
      </c>
      <c r="Y58" s="3">
        <v>0</v>
      </c>
      <c r="Z58" s="3">
        <v>0</v>
      </c>
      <c r="AA58" s="3">
        <v>0</v>
      </c>
      <c r="AB58" s="3">
        <v>0</v>
      </c>
      <c r="AC58" s="3">
        <v>0</v>
      </c>
      <c r="AD58" s="3">
        <v>0</v>
      </c>
      <c r="AE58" s="3">
        <v>0</v>
      </c>
      <c r="AF58" s="3">
        <v>0</v>
      </c>
      <c r="AG58" s="3">
        <v>0</v>
      </c>
      <c r="AH58" s="3">
        <v>0</v>
      </c>
      <c r="AI58" s="3">
        <v>0</v>
      </c>
      <c r="AJ58" s="3">
        <v>0</v>
      </c>
      <c r="AK58" s="3">
        <v>0</v>
      </c>
      <c r="AL58" s="3">
        <v>0</v>
      </c>
      <c r="AM58" s="3">
        <v>0</v>
      </c>
      <c r="AN58" s="3">
        <v>0</v>
      </c>
      <c r="AO58" s="3">
        <v>0</v>
      </c>
      <c r="AP58" s="3">
        <v>0</v>
      </c>
      <c r="AQ58" s="3">
        <v>0</v>
      </c>
      <c r="AR58" s="3">
        <v>0</v>
      </c>
      <c r="AS58" s="3">
        <v>0</v>
      </c>
      <c r="AT58" s="3">
        <v>0</v>
      </c>
      <c r="AU58" s="3">
        <v>0</v>
      </c>
      <c r="AV58" s="3">
        <v>0</v>
      </c>
      <c r="AW58" s="3">
        <v>0</v>
      </c>
    </row>
    <row r="59" spans="1:49" x14ac:dyDescent="0.25">
      <c r="A59" t="s">
        <v>58</v>
      </c>
      <c r="B59" s="3">
        <v>0</v>
      </c>
      <c r="C59" s="3">
        <v>0</v>
      </c>
      <c r="D59" s="3">
        <v>0</v>
      </c>
      <c r="E59" s="3">
        <v>0</v>
      </c>
      <c r="F59" s="3">
        <v>0</v>
      </c>
      <c r="G59" s="3">
        <v>0</v>
      </c>
      <c r="H59" s="3">
        <v>0</v>
      </c>
      <c r="I59" s="3">
        <v>0</v>
      </c>
      <c r="J59" s="3">
        <v>0</v>
      </c>
      <c r="K59" s="3">
        <v>0</v>
      </c>
      <c r="L59" s="3">
        <v>0</v>
      </c>
      <c r="M59" s="3">
        <v>0</v>
      </c>
      <c r="N59" s="3">
        <v>0</v>
      </c>
      <c r="O59" s="3">
        <v>0</v>
      </c>
      <c r="P59" s="3">
        <v>0</v>
      </c>
      <c r="Q59" s="3">
        <v>0</v>
      </c>
      <c r="R59" s="3">
        <v>0</v>
      </c>
      <c r="S59" s="3">
        <v>0</v>
      </c>
      <c r="T59" s="3">
        <v>0</v>
      </c>
      <c r="U59" s="3">
        <v>0</v>
      </c>
      <c r="V59" s="3">
        <v>0</v>
      </c>
      <c r="W59" s="3">
        <v>0</v>
      </c>
      <c r="X59" s="3">
        <v>0</v>
      </c>
      <c r="Y59" s="3">
        <v>0</v>
      </c>
      <c r="Z59" s="3">
        <v>0</v>
      </c>
      <c r="AA59" s="3">
        <v>0</v>
      </c>
      <c r="AB59" s="3">
        <v>0</v>
      </c>
      <c r="AC59" s="3">
        <v>0</v>
      </c>
      <c r="AD59" s="3">
        <v>0</v>
      </c>
      <c r="AE59" s="3">
        <v>0</v>
      </c>
      <c r="AF59" s="3">
        <v>0</v>
      </c>
      <c r="AG59" s="3">
        <v>0</v>
      </c>
      <c r="AH59" s="3">
        <v>0</v>
      </c>
      <c r="AI59" s="3">
        <v>0</v>
      </c>
      <c r="AJ59" s="3">
        <v>0</v>
      </c>
      <c r="AK59" s="3">
        <v>0</v>
      </c>
      <c r="AL59" s="3">
        <v>0</v>
      </c>
      <c r="AM59" s="3">
        <v>0</v>
      </c>
      <c r="AN59" s="3">
        <v>0</v>
      </c>
      <c r="AO59" s="3">
        <v>0</v>
      </c>
      <c r="AP59" s="3">
        <v>0</v>
      </c>
      <c r="AQ59" s="3">
        <v>0</v>
      </c>
      <c r="AR59" s="3">
        <v>0</v>
      </c>
      <c r="AS59" s="3">
        <v>0</v>
      </c>
      <c r="AT59" s="3">
        <v>0</v>
      </c>
      <c r="AU59" s="3">
        <v>0</v>
      </c>
      <c r="AV59" s="3">
        <v>0</v>
      </c>
      <c r="AW59" s="3">
        <v>0</v>
      </c>
    </row>
    <row r="60" spans="1:49" x14ac:dyDescent="0.25">
      <c r="A60" t="s">
        <v>57</v>
      </c>
      <c r="B60" s="3">
        <v>0</v>
      </c>
      <c r="C60" s="3">
        <v>0</v>
      </c>
      <c r="D60" s="3">
        <v>0</v>
      </c>
      <c r="E60" s="3">
        <v>0</v>
      </c>
      <c r="F60" s="3">
        <v>0</v>
      </c>
      <c r="G60" s="3">
        <v>0</v>
      </c>
      <c r="H60" s="3">
        <v>0</v>
      </c>
      <c r="I60" s="3">
        <v>0</v>
      </c>
      <c r="J60" s="3">
        <v>0</v>
      </c>
      <c r="K60" s="3">
        <v>0</v>
      </c>
      <c r="L60" s="3">
        <v>0</v>
      </c>
      <c r="M60" s="3">
        <v>0</v>
      </c>
      <c r="N60" s="3">
        <v>0</v>
      </c>
      <c r="O60" s="3">
        <v>0</v>
      </c>
      <c r="P60" s="3">
        <v>0</v>
      </c>
      <c r="Q60" s="3">
        <v>0</v>
      </c>
      <c r="R60" s="3">
        <v>0</v>
      </c>
      <c r="S60" s="3">
        <v>0</v>
      </c>
      <c r="T60" s="3">
        <v>0</v>
      </c>
      <c r="U60" s="3">
        <v>0</v>
      </c>
      <c r="V60" s="3">
        <v>0</v>
      </c>
      <c r="W60" s="3">
        <v>0</v>
      </c>
      <c r="X60" s="3">
        <v>0</v>
      </c>
      <c r="Y60" s="3">
        <v>0</v>
      </c>
      <c r="Z60" s="3">
        <v>0</v>
      </c>
      <c r="AA60" s="3">
        <v>0</v>
      </c>
      <c r="AB60" s="3">
        <v>0</v>
      </c>
      <c r="AC60" s="3">
        <v>0</v>
      </c>
      <c r="AD60" s="3">
        <v>0</v>
      </c>
      <c r="AE60" s="3">
        <v>0</v>
      </c>
      <c r="AF60" s="3">
        <v>0</v>
      </c>
      <c r="AG60" s="3">
        <v>0</v>
      </c>
      <c r="AH60" s="3">
        <v>0</v>
      </c>
      <c r="AI60" s="3">
        <v>0</v>
      </c>
      <c r="AJ60" s="3">
        <v>0</v>
      </c>
      <c r="AK60" s="3">
        <v>0</v>
      </c>
      <c r="AL60" s="3">
        <v>0</v>
      </c>
      <c r="AM60" s="3">
        <v>0</v>
      </c>
      <c r="AN60" s="3">
        <v>0</v>
      </c>
      <c r="AO60" s="3">
        <v>0</v>
      </c>
      <c r="AP60" s="3">
        <v>0</v>
      </c>
      <c r="AQ60" s="3">
        <v>0</v>
      </c>
      <c r="AR60" s="3">
        <v>0</v>
      </c>
      <c r="AS60" s="3">
        <v>0</v>
      </c>
      <c r="AT60" s="3">
        <v>0</v>
      </c>
      <c r="AU60" s="3">
        <v>0</v>
      </c>
      <c r="AV60" s="3">
        <v>0</v>
      </c>
      <c r="AW60" s="3">
        <v>0</v>
      </c>
    </row>
    <row r="61" spans="1:49" x14ac:dyDescent="0.25">
      <c r="A61" t="s">
        <v>56</v>
      </c>
      <c r="B61" s="3">
        <v>0</v>
      </c>
      <c r="C61" s="3">
        <v>0</v>
      </c>
      <c r="D61" s="3">
        <v>0</v>
      </c>
      <c r="E61" s="3">
        <v>0</v>
      </c>
      <c r="F61" s="3">
        <v>0</v>
      </c>
      <c r="G61" s="3">
        <v>0</v>
      </c>
      <c r="H61" s="3">
        <v>0</v>
      </c>
      <c r="I61" s="3">
        <v>0</v>
      </c>
      <c r="J61" s="3">
        <v>0</v>
      </c>
      <c r="K61" s="3">
        <v>0</v>
      </c>
      <c r="L61" s="3">
        <v>0</v>
      </c>
      <c r="M61" s="3">
        <v>0</v>
      </c>
      <c r="N61" s="3">
        <v>0</v>
      </c>
      <c r="O61" s="3">
        <v>0</v>
      </c>
      <c r="P61" s="3">
        <v>0</v>
      </c>
      <c r="Q61" s="3">
        <v>0</v>
      </c>
      <c r="R61" s="3">
        <v>0</v>
      </c>
      <c r="S61" s="3">
        <v>0</v>
      </c>
      <c r="T61" s="3">
        <v>0</v>
      </c>
      <c r="U61" s="3">
        <v>0</v>
      </c>
      <c r="V61" s="3">
        <v>0</v>
      </c>
      <c r="W61" s="3">
        <v>0</v>
      </c>
      <c r="X61" s="3">
        <v>0</v>
      </c>
      <c r="Y61" s="3">
        <v>0</v>
      </c>
      <c r="Z61" s="3">
        <v>0</v>
      </c>
      <c r="AA61" s="3">
        <v>0</v>
      </c>
      <c r="AB61" s="3">
        <v>0</v>
      </c>
      <c r="AC61" s="3">
        <v>0</v>
      </c>
      <c r="AD61" s="3">
        <v>0</v>
      </c>
      <c r="AE61" s="3">
        <v>0</v>
      </c>
      <c r="AF61" s="3">
        <v>0</v>
      </c>
      <c r="AG61" s="3">
        <v>0</v>
      </c>
      <c r="AH61" s="3">
        <v>0</v>
      </c>
      <c r="AI61" s="3">
        <v>0</v>
      </c>
      <c r="AJ61" s="3">
        <v>0</v>
      </c>
      <c r="AK61" s="3">
        <v>0</v>
      </c>
      <c r="AL61" s="3">
        <v>0</v>
      </c>
      <c r="AM61" s="3">
        <v>0</v>
      </c>
      <c r="AN61" s="3">
        <v>0</v>
      </c>
      <c r="AO61" s="3">
        <v>0</v>
      </c>
      <c r="AP61" s="3">
        <v>0</v>
      </c>
      <c r="AQ61" s="3">
        <v>0</v>
      </c>
      <c r="AR61" s="3">
        <v>0</v>
      </c>
      <c r="AS61" s="3">
        <v>0</v>
      </c>
      <c r="AT61" s="3">
        <v>0</v>
      </c>
      <c r="AU61" s="3">
        <v>0</v>
      </c>
      <c r="AV61" s="3">
        <v>0</v>
      </c>
      <c r="AW61" s="3">
        <v>0</v>
      </c>
    </row>
    <row r="62" spans="1:49" x14ac:dyDescent="0.25">
      <c r="A62" s="36" t="s">
        <v>61</v>
      </c>
      <c r="B62" s="3">
        <v>0</v>
      </c>
      <c r="C62" s="3">
        <v>0</v>
      </c>
      <c r="D62" s="3">
        <v>0</v>
      </c>
      <c r="E62" s="3">
        <v>0</v>
      </c>
      <c r="F62" s="3">
        <v>0</v>
      </c>
      <c r="G62" s="3">
        <v>0</v>
      </c>
      <c r="H62" s="3">
        <v>0</v>
      </c>
      <c r="I62" s="3">
        <v>0</v>
      </c>
      <c r="J62" s="3">
        <v>0</v>
      </c>
      <c r="K62" s="3">
        <v>0</v>
      </c>
      <c r="L62" s="3">
        <v>0</v>
      </c>
      <c r="M62" s="3">
        <v>0</v>
      </c>
      <c r="N62" s="3">
        <v>0</v>
      </c>
      <c r="O62" s="3">
        <v>0</v>
      </c>
      <c r="P62" s="3">
        <v>0</v>
      </c>
      <c r="Q62" s="3">
        <v>0</v>
      </c>
      <c r="R62" s="3">
        <v>0</v>
      </c>
      <c r="S62" s="3">
        <v>0</v>
      </c>
      <c r="T62" s="3">
        <v>0</v>
      </c>
      <c r="U62" s="3">
        <v>0</v>
      </c>
      <c r="V62" s="3">
        <v>0</v>
      </c>
      <c r="W62" s="3">
        <v>0</v>
      </c>
      <c r="X62" s="3">
        <v>0</v>
      </c>
      <c r="Y62" s="3">
        <v>0</v>
      </c>
      <c r="Z62" s="3">
        <v>0</v>
      </c>
      <c r="AA62" s="3">
        <v>0</v>
      </c>
      <c r="AB62" s="3">
        <v>0</v>
      </c>
      <c r="AC62" s="3">
        <v>0</v>
      </c>
      <c r="AD62" s="3">
        <v>0</v>
      </c>
      <c r="AE62" s="3">
        <v>0</v>
      </c>
      <c r="AF62" s="3">
        <v>0</v>
      </c>
      <c r="AG62" s="3">
        <v>0</v>
      </c>
      <c r="AH62" s="3">
        <v>0</v>
      </c>
      <c r="AI62" s="3">
        <v>0</v>
      </c>
      <c r="AJ62" s="3">
        <v>0</v>
      </c>
      <c r="AK62" s="3">
        <v>0</v>
      </c>
      <c r="AL62" s="3">
        <v>0</v>
      </c>
      <c r="AM62" s="3">
        <v>0</v>
      </c>
      <c r="AN62" s="3">
        <v>0</v>
      </c>
      <c r="AO62" s="3">
        <v>0</v>
      </c>
      <c r="AP62" s="3">
        <v>0</v>
      </c>
      <c r="AQ62" s="3">
        <v>0</v>
      </c>
      <c r="AR62" s="3">
        <v>0</v>
      </c>
      <c r="AS62" s="3">
        <v>0</v>
      </c>
      <c r="AT62" s="3">
        <v>0</v>
      </c>
      <c r="AU62" s="3">
        <v>0</v>
      </c>
      <c r="AV62" s="3">
        <v>0</v>
      </c>
      <c r="AW62" s="3">
        <v>0</v>
      </c>
    </row>
    <row r="63" spans="1:49" x14ac:dyDescent="0.25">
      <c r="A63" t="s">
        <v>62</v>
      </c>
      <c r="B63" s="3">
        <v>0</v>
      </c>
      <c r="C63" s="3">
        <v>0</v>
      </c>
      <c r="D63" s="3">
        <v>0</v>
      </c>
      <c r="E63" s="3">
        <v>0</v>
      </c>
      <c r="F63" s="3">
        <v>0</v>
      </c>
      <c r="G63" s="3">
        <v>0</v>
      </c>
      <c r="H63" s="3">
        <v>0</v>
      </c>
      <c r="I63" s="3">
        <v>0</v>
      </c>
      <c r="J63" s="3">
        <v>0</v>
      </c>
      <c r="K63" s="3">
        <v>0</v>
      </c>
      <c r="L63" s="3">
        <v>0</v>
      </c>
      <c r="M63" s="3">
        <v>0</v>
      </c>
      <c r="N63" s="3">
        <v>0</v>
      </c>
      <c r="O63" s="3">
        <v>0</v>
      </c>
      <c r="P63" s="3">
        <v>0</v>
      </c>
      <c r="Q63" s="3">
        <v>0</v>
      </c>
      <c r="R63" s="3">
        <v>0</v>
      </c>
      <c r="S63" s="3">
        <v>0</v>
      </c>
      <c r="T63" s="3">
        <v>0</v>
      </c>
      <c r="U63" s="3">
        <v>0</v>
      </c>
      <c r="V63" s="3">
        <v>0</v>
      </c>
      <c r="W63" s="3">
        <v>0</v>
      </c>
      <c r="X63" s="3">
        <v>0</v>
      </c>
      <c r="Y63" s="3">
        <v>0</v>
      </c>
      <c r="Z63" s="3">
        <v>0</v>
      </c>
      <c r="AA63" s="3">
        <v>0</v>
      </c>
      <c r="AB63" s="3">
        <v>0</v>
      </c>
      <c r="AC63" s="3">
        <v>0</v>
      </c>
      <c r="AD63" s="3">
        <v>0</v>
      </c>
      <c r="AE63" s="3">
        <v>0</v>
      </c>
      <c r="AF63" s="3">
        <v>0</v>
      </c>
      <c r="AG63" s="3">
        <v>0</v>
      </c>
      <c r="AH63" s="3">
        <v>0</v>
      </c>
      <c r="AI63" s="3">
        <v>0</v>
      </c>
      <c r="AJ63" s="3">
        <v>0</v>
      </c>
      <c r="AK63" s="3">
        <v>0</v>
      </c>
      <c r="AL63" s="3">
        <v>0</v>
      </c>
      <c r="AM63" s="3">
        <v>0</v>
      </c>
      <c r="AN63" s="3">
        <v>0</v>
      </c>
      <c r="AO63" s="3">
        <v>0</v>
      </c>
      <c r="AP63" s="3">
        <v>0</v>
      </c>
      <c r="AQ63" s="3">
        <v>0</v>
      </c>
      <c r="AR63" s="3">
        <v>0</v>
      </c>
      <c r="AS63" s="3">
        <v>0</v>
      </c>
      <c r="AT63" s="3">
        <v>0</v>
      </c>
      <c r="AU63" s="3">
        <v>0</v>
      </c>
      <c r="AV63" s="3">
        <v>0</v>
      </c>
      <c r="AW63" s="3">
        <v>0</v>
      </c>
    </row>
    <row r="64" spans="1:49" x14ac:dyDescent="0.25">
      <c r="A64" s="36" t="s">
        <v>63</v>
      </c>
      <c r="B64" s="3">
        <v>0</v>
      </c>
      <c r="C64" s="3">
        <v>0</v>
      </c>
      <c r="D64" s="3">
        <v>0</v>
      </c>
      <c r="E64" s="3">
        <v>0</v>
      </c>
      <c r="F64" s="3">
        <v>0</v>
      </c>
      <c r="G64" s="3">
        <v>0</v>
      </c>
      <c r="H64" s="3">
        <v>0</v>
      </c>
      <c r="I64" s="3">
        <v>0</v>
      </c>
      <c r="J64" s="3">
        <v>0</v>
      </c>
      <c r="K64" s="3">
        <v>0</v>
      </c>
      <c r="L64" s="3">
        <v>0</v>
      </c>
      <c r="M64" s="3">
        <v>0</v>
      </c>
      <c r="N64" s="3">
        <v>0</v>
      </c>
      <c r="O64" s="3">
        <v>0</v>
      </c>
      <c r="P64" s="3">
        <v>0</v>
      </c>
      <c r="Q64" s="3">
        <v>0</v>
      </c>
      <c r="R64" s="3">
        <v>0</v>
      </c>
      <c r="S64" s="3">
        <v>0</v>
      </c>
      <c r="T64" s="3">
        <v>0</v>
      </c>
      <c r="U64" s="3">
        <v>0</v>
      </c>
      <c r="V64" s="3">
        <v>0</v>
      </c>
      <c r="W64" s="3">
        <v>0</v>
      </c>
      <c r="X64" s="3">
        <v>0</v>
      </c>
      <c r="Y64" s="3">
        <v>0</v>
      </c>
      <c r="Z64" s="3">
        <v>0</v>
      </c>
      <c r="AA64" s="3">
        <v>0</v>
      </c>
      <c r="AB64" s="3">
        <v>0</v>
      </c>
      <c r="AC64" s="3">
        <v>0</v>
      </c>
      <c r="AD64" s="3">
        <v>0</v>
      </c>
      <c r="AE64" s="3">
        <v>0</v>
      </c>
      <c r="AF64" s="3">
        <v>0</v>
      </c>
      <c r="AG64" s="3">
        <v>0</v>
      </c>
      <c r="AH64" s="3">
        <v>0</v>
      </c>
      <c r="AI64" s="3">
        <v>0</v>
      </c>
      <c r="AJ64" s="3">
        <v>0</v>
      </c>
      <c r="AK64" s="3">
        <v>0</v>
      </c>
      <c r="AL64" s="3">
        <v>0</v>
      </c>
      <c r="AM64" s="3">
        <v>0</v>
      </c>
      <c r="AN64" s="3">
        <v>0</v>
      </c>
      <c r="AO64" s="3">
        <v>0</v>
      </c>
      <c r="AP64" s="3">
        <v>0</v>
      </c>
      <c r="AQ64" s="3">
        <v>0</v>
      </c>
      <c r="AR64" s="3">
        <v>0</v>
      </c>
      <c r="AS64" s="3">
        <v>0</v>
      </c>
      <c r="AT64" s="3">
        <v>0</v>
      </c>
      <c r="AU64" s="3">
        <v>0</v>
      </c>
      <c r="AV64" s="3">
        <v>0</v>
      </c>
      <c r="AW64" s="3">
        <v>0</v>
      </c>
    </row>
    <row r="65" spans="1:49" x14ac:dyDescent="0.25">
      <c r="A65" t="s">
        <v>64</v>
      </c>
      <c r="B65" s="3">
        <v>0</v>
      </c>
      <c r="C65" s="3">
        <v>0</v>
      </c>
      <c r="D65" s="3">
        <v>0</v>
      </c>
      <c r="E65" s="3">
        <v>0</v>
      </c>
      <c r="F65" s="3">
        <v>0</v>
      </c>
      <c r="G65" s="3">
        <v>0</v>
      </c>
      <c r="H65" s="3">
        <v>0</v>
      </c>
      <c r="I65" s="3">
        <v>0</v>
      </c>
      <c r="J65" s="3">
        <v>0</v>
      </c>
      <c r="K65" s="3">
        <v>0</v>
      </c>
      <c r="L65" s="3">
        <v>0</v>
      </c>
      <c r="M65" s="3">
        <v>0</v>
      </c>
      <c r="N65" s="3">
        <v>0</v>
      </c>
      <c r="O65" s="3">
        <v>0</v>
      </c>
      <c r="P65" s="3">
        <v>0</v>
      </c>
      <c r="Q65" s="3">
        <v>0</v>
      </c>
      <c r="R65" s="3">
        <v>0</v>
      </c>
      <c r="S65" s="3">
        <v>0</v>
      </c>
      <c r="T65" s="3">
        <v>0</v>
      </c>
      <c r="U65" s="3">
        <v>0</v>
      </c>
      <c r="V65" s="3">
        <v>0</v>
      </c>
      <c r="W65" s="3">
        <v>0</v>
      </c>
      <c r="X65" s="3">
        <v>0</v>
      </c>
      <c r="Y65" s="3">
        <v>0</v>
      </c>
      <c r="Z65" s="3">
        <v>0</v>
      </c>
      <c r="AA65" s="3">
        <v>0</v>
      </c>
      <c r="AB65" s="3">
        <v>0</v>
      </c>
      <c r="AC65" s="3">
        <v>0</v>
      </c>
      <c r="AD65" s="3">
        <v>0</v>
      </c>
      <c r="AE65" s="3">
        <v>0</v>
      </c>
      <c r="AF65" s="3">
        <v>0</v>
      </c>
      <c r="AG65" s="3">
        <v>0</v>
      </c>
      <c r="AH65" s="3">
        <v>0</v>
      </c>
      <c r="AI65" s="3">
        <v>0</v>
      </c>
      <c r="AJ65" s="3">
        <v>0</v>
      </c>
      <c r="AK65" s="3">
        <v>0</v>
      </c>
      <c r="AL65" s="3">
        <v>0</v>
      </c>
      <c r="AM65" s="3">
        <v>0</v>
      </c>
      <c r="AN65" s="3">
        <v>0</v>
      </c>
      <c r="AO65" s="3">
        <v>0</v>
      </c>
      <c r="AP65" s="3">
        <v>0</v>
      </c>
      <c r="AQ65" s="3">
        <v>0</v>
      </c>
      <c r="AR65" s="3">
        <v>0</v>
      </c>
      <c r="AS65" s="3">
        <v>0</v>
      </c>
      <c r="AT65" s="3">
        <v>0</v>
      </c>
      <c r="AU65" s="3">
        <v>0</v>
      </c>
      <c r="AV65" s="3">
        <v>0</v>
      </c>
      <c r="AW65" s="3">
        <v>0</v>
      </c>
    </row>
    <row r="66" spans="1:49" x14ac:dyDescent="0.25">
      <c r="A66" s="36" t="s">
        <v>65</v>
      </c>
      <c r="B66" s="3">
        <v>0</v>
      </c>
      <c r="C66" s="3">
        <v>0</v>
      </c>
      <c r="D66" s="3">
        <v>0</v>
      </c>
      <c r="E66" s="3">
        <v>0</v>
      </c>
      <c r="F66" s="3">
        <v>0</v>
      </c>
      <c r="G66" s="3">
        <v>0</v>
      </c>
      <c r="H66" s="3">
        <v>0</v>
      </c>
      <c r="I66" s="3">
        <v>0</v>
      </c>
      <c r="J66" s="3">
        <v>0</v>
      </c>
      <c r="K66" s="3">
        <v>0</v>
      </c>
      <c r="L66" s="3">
        <v>0</v>
      </c>
      <c r="M66" s="3">
        <v>0</v>
      </c>
      <c r="N66" s="3">
        <v>0</v>
      </c>
      <c r="O66" s="3">
        <v>0</v>
      </c>
      <c r="P66" s="3">
        <v>0</v>
      </c>
      <c r="Q66" s="3">
        <v>0</v>
      </c>
      <c r="R66" s="3">
        <v>0</v>
      </c>
      <c r="S66" s="3">
        <v>0</v>
      </c>
      <c r="T66" s="3">
        <v>0</v>
      </c>
      <c r="U66" s="3">
        <v>0</v>
      </c>
      <c r="V66" s="3">
        <v>0</v>
      </c>
      <c r="W66" s="3">
        <v>0</v>
      </c>
      <c r="X66" s="3">
        <v>0</v>
      </c>
      <c r="Y66" s="3">
        <v>0</v>
      </c>
      <c r="Z66" s="3">
        <v>0</v>
      </c>
      <c r="AA66" s="3">
        <v>0</v>
      </c>
      <c r="AB66" s="3">
        <v>0</v>
      </c>
      <c r="AC66" s="3">
        <v>0</v>
      </c>
      <c r="AD66" s="3">
        <v>0</v>
      </c>
      <c r="AE66" s="3">
        <v>0</v>
      </c>
      <c r="AF66" s="3">
        <v>0</v>
      </c>
      <c r="AG66" s="3">
        <v>0</v>
      </c>
      <c r="AH66" s="3">
        <v>0</v>
      </c>
      <c r="AI66" s="3">
        <v>0</v>
      </c>
      <c r="AJ66" s="3">
        <v>0</v>
      </c>
      <c r="AK66" s="3">
        <v>0</v>
      </c>
      <c r="AL66" s="3">
        <v>0</v>
      </c>
      <c r="AM66" s="3">
        <v>0</v>
      </c>
      <c r="AN66" s="3">
        <v>0</v>
      </c>
      <c r="AO66" s="3">
        <v>0</v>
      </c>
      <c r="AP66" s="3">
        <v>0</v>
      </c>
      <c r="AQ66" s="3">
        <v>0</v>
      </c>
      <c r="AR66" s="3">
        <v>0</v>
      </c>
      <c r="AS66" s="3">
        <v>0</v>
      </c>
      <c r="AT66" s="3">
        <v>0</v>
      </c>
      <c r="AU66" s="3">
        <v>0</v>
      </c>
      <c r="AV66" s="3">
        <v>0</v>
      </c>
      <c r="AW66" s="3">
        <v>0</v>
      </c>
    </row>
    <row r="67" spans="1:49" x14ac:dyDescent="0.25">
      <c r="A67" s="36" t="s">
        <v>66</v>
      </c>
      <c r="B67" s="3">
        <v>0</v>
      </c>
      <c r="C67" s="3">
        <v>0</v>
      </c>
      <c r="D67" s="3">
        <v>0</v>
      </c>
      <c r="E67" s="3">
        <v>0</v>
      </c>
      <c r="F67" s="3">
        <v>0</v>
      </c>
      <c r="G67" s="3">
        <v>0</v>
      </c>
      <c r="H67" s="3">
        <v>0</v>
      </c>
      <c r="I67" s="3">
        <v>0</v>
      </c>
      <c r="J67" s="3">
        <v>0</v>
      </c>
      <c r="K67" s="3">
        <v>0</v>
      </c>
      <c r="L67" s="3">
        <v>0</v>
      </c>
      <c r="M67" s="3">
        <v>0</v>
      </c>
      <c r="N67" s="3">
        <v>0</v>
      </c>
      <c r="O67" s="3">
        <v>0</v>
      </c>
      <c r="P67" s="3">
        <v>0</v>
      </c>
      <c r="Q67" s="3">
        <v>0</v>
      </c>
      <c r="R67" s="3">
        <v>0</v>
      </c>
      <c r="S67" s="3">
        <v>0</v>
      </c>
      <c r="T67" s="3">
        <v>0</v>
      </c>
      <c r="U67" s="3">
        <v>0</v>
      </c>
      <c r="V67" s="3">
        <v>0</v>
      </c>
      <c r="W67" s="3">
        <v>0</v>
      </c>
      <c r="X67" s="3">
        <v>0</v>
      </c>
      <c r="Y67" s="3">
        <v>0</v>
      </c>
      <c r="Z67" s="3">
        <v>0</v>
      </c>
      <c r="AA67" s="3">
        <v>0</v>
      </c>
      <c r="AB67" s="3">
        <v>0</v>
      </c>
      <c r="AC67" s="3">
        <v>0</v>
      </c>
      <c r="AD67" s="3">
        <v>0</v>
      </c>
      <c r="AE67" s="3">
        <v>0</v>
      </c>
      <c r="AF67" s="3">
        <v>0</v>
      </c>
      <c r="AG67" s="3">
        <v>0</v>
      </c>
      <c r="AH67" s="3">
        <v>0</v>
      </c>
      <c r="AI67" s="3">
        <v>0</v>
      </c>
      <c r="AJ67" s="3">
        <v>0</v>
      </c>
      <c r="AK67" s="3">
        <v>0</v>
      </c>
      <c r="AL67" s="3">
        <v>0</v>
      </c>
      <c r="AM67" s="3">
        <v>0</v>
      </c>
      <c r="AN67" s="3">
        <v>0</v>
      </c>
      <c r="AO67" s="3">
        <v>0</v>
      </c>
      <c r="AP67" s="3">
        <v>0</v>
      </c>
      <c r="AQ67" s="3">
        <v>0</v>
      </c>
      <c r="AR67" s="3">
        <v>0</v>
      </c>
      <c r="AS67" s="3">
        <v>0</v>
      </c>
      <c r="AT67" s="3">
        <v>0</v>
      </c>
      <c r="AU67" s="3">
        <v>0</v>
      </c>
      <c r="AV67" s="3">
        <v>0</v>
      </c>
      <c r="AW67" s="3">
        <v>0</v>
      </c>
    </row>
    <row r="68" spans="1:49" x14ac:dyDescent="0.25">
      <c r="A68" s="36" t="s">
        <v>108</v>
      </c>
      <c r="B68">
        <v>0</v>
      </c>
      <c r="C68">
        <v>0</v>
      </c>
      <c r="D68">
        <v>0</v>
      </c>
      <c r="E68">
        <v>0</v>
      </c>
      <c r="F68">
        <v>0</v>
      </c>
      <c r="G68">
        <v>0</v>
      </c>
      <c r="H68">
        <v>0</v>
      </c>
      <c r="I68">
        <v>0</v>
      </c>
      <c r="J68">
        <v>0</v>
      </c>
      <c r="K68">
        <v>0</v>
      </c>
      <c r="L68">
        <v>0</v>
      </c>
      <c r="M68">
        <v>0</v>
      </c>
      <c r="N68">
        <v>0</v>
      </c>
      <c r="O68">
        <v>0</v>
      </c>
      <c r="P68">
        <v>0</v>
      </c>
      <c r="Q68">
        <v>0</v>
      </c>
      <c r="R68">
        <v>0</v>
      </c>
      <c r="S68">
        <v>0</v>
      </c>
      <c r="T68">
        <v>0</v>
      </c>
      <c r="U68">
        <v>0</v>
      </c>
      <c r="V68">
        <v>0</v>
      </c>
      <c r="W68">
        <v>0</v>
      </c>
      <c r="X68">
        <v>0</v>
      </c>
      <c r="Y68">
        <v>0</v>
      </c>
      <c r="Z68">
        <v>0</v>
      </c>
      <c r="AA68">
        <v>0</v>
      </c>
      <c r="AB68">
        <v>0</v>
      </c>
      <c r="AC68">
        <v>0</v>
      </c>
      <c r="AD68">
        <v>0</v>
      </c>
      <c r="AE68">
        <v>0</v>
      </c>
      <c r="AF68">
        <v>0</v>
      </c>
      <c r="AG68">
        <v>0</v>
      </c>
      <c r="AH68">
        <v>0</v>
      </c>
      <c r="AI68">
        <v>0</v>
      </c>
      <c r="AJ68">
        <v>0</v>
      </c>
      <c r="AK68">
        <v>0</v>
      </c>
      <c r="AL68">
        <v>0</v>
      </c>
      <c r="AM68">
        <v>0</v>
      </c>
      <c r="AN68">
        <v>0</v>
      </c>
      <c r="AO68">
        <v>0</v>
      </c>
      <c r="AP68">
        <v>0</v>
      </c>
      <c r="AQ68">
        <v>0</v>
      </c>
      <c r="AR68">
        <v>0</v>
      </c>
      <c r="AS68">
        <v>0</v>
      </c>
      <c r="AT68">
        <v>0</v>
      </c>
      <c r="AU68">
        <v>0</v>
      </c>
      <c r="AV68">
        <v>0</v>
      </c>
      <c r="AW68">
        <v>0</v>
      </c>
    </row>
    <row r="69" spans="1:49" x14ac:dyDescent="0.25">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row>
    <row r="70" spans="1:49" x14ac:dyDescent="0.25">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row>
    <row r="71" spans="1:49" x14ac:dyDescent="0.25">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row>
    <row r="72" spans="1:49" x14ac:dyDescent="0.25">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row>
    <row r="73" spans="1:49" x14ac:dyDescent="0.25">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row>
    <row r="74" spans="1:49" x14ac:dyDescent="0.25">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row>
    <row r="75" spans="1:49" x14ac:dyDescent="0.25">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row>
    <row r="76" spans="1:49" x14ac:dyDescent="0.25">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row>
    <row r="77" spans="1:49" x14ac:dyDescent="0.25">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row>
    <row r="78" spans="1:49" x14ac:dyDescent="0.25">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row>
    <row r="79" spans="1:49" x14ac:dyDescent="0.25">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row>
    <row r="80" spans="1:49" x14ac:dyDescent="0.25">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row>
    <row r="81" spans="2:49" x14ac:dyDescent="0.25">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row>
    <row r="82" spans="2:49" x14ac:dyDescent="0.25">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row>
    <row r="83" spans="2:49" x14ac:dyDescent="0.25">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row>
    <row r="84" spans="2:49" x14ac:dyDescent="0.25">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row>
    <row r="85" spans="2:49" x14ac:dyDescent="0.25">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row>
    <row r="86" spans="2:49" x14ac:dyDescent="0.25">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row>
    <row r="87" spans="2:49" x14ac:dyDescent="0.25">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row>
    <row r="88" spans="2:49" x14ac:dyDescent="0.25">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row>
    <row r="89" spans="2:49" x14ac:dyDescent="0.25">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row>
    <row r="90" spans="2:49" x14ac:dyDescent="0.25">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row>
    <row r="91" spans="2:49" x14ac:dyDescent="0.25">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row>
    <row r="92" spans="2:49" x14ac:dyDescent="0.25">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row>
    <row r="93" spans="2:49" x14ac:dyDescent="0.25">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row>
    <row r="94" spans="2:49" x14ac:dyDescent="0.25">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row>
    <row r="95" spans="2:49" x14ac:dyDescent="0.25">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row>
    <row r="96" spans="2:49" x14ac:dyDescent="0.25">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row>
    <row r="97" spans="2:49" x14ac:dyDescent="0.25">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row>
    <row r="98" spans="2:49" x14ac:dyDescent="0.25">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row>
    <row r="99" spans="2:49" x14ac:dyDescent="0.25">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row>
    <row r="100" spans="2:49" x14ac:dyDescent="0.25">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row>
    <row r="101" spans="2:49" x14ac:dyDescent="0.25">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row>
    <row r="102" spans="2:49" x14ac:dyDescent="0.25">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row>
    <row r="103" spans="2:49" x14ac:dyDescent="0.25">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row>
    <row r="104" spans="2:49" x14ac:dyDescent="0.25">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row>
    <row r="105" spans="2:49" x14ac:dyDescent="0.25">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row>
    <row r="106" spans="2:49" x14ac:dyDescent="0.25">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row>
    <row r="107" spans="2:49" x14ac:dyDescent="0.25">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row>
    <row r="108" spans="2:49" x14ac:dyDescent="0.25">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row>
    <row r="109" spans="2:49" x14ac:dyDescent="0.25">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row>
    <row r="110" spans="2:49" x14ac:dyDescent="0.25">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row>
    <row r="111" spans="2:49" x14ac:dyDescent="0.25">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row>
    <row r="112" spans="2:49" x14ac:dyDescent="0.25">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row>
    <row r="113" spans="2:49" x14ac:dyDescent="0.25">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row>
    <row r="114" spans="2:49" x14ac:dyDescent="0.25">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row>
    <row r="115" spans="2:49" x14ac:dyDescent="0.25">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row>
    <row r="116" spans="2:49" x14ac:dyDescent="0.25">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row>
    <row r="117" spans="2:49" x14ac:dyDescent="0.25">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row>
    <row r="118" spans="2:49" x14ac:dyDescent="0.25">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row>
    <row r="119" spans="2:49" x14ac:dyDescent="0.25">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row>
    <row r="120" spans="2:49" x14ac:dyDescent="0.25">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row>
    <row r="121" spans="2:49" x14ac:dyDescent="0.25">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row>
    <row r="122" spans="2:49" x14ac:dyDescent="0.25">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row>
    <row r="123" spans="2:49" x14ac:dyDescent="0.25">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row>
    <row r="124" spans="2:49" x14ac:dyDescent="0.25">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row>
    <row r="125" spans="2:49" x14ac:dyDescent="0.25">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c r="AU125" s="3"/>
      <c r="AV125" s="3"/>
      <c r="AW125" s="3"/>
    </row>
    <row r="126" spans="2:49" x14ac:dyDescent="0.25">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c r="AU126" s="3"/>
      <c r="AV126" s="3"/>
      <c r="AW126" s="3"/>
    </row>
    <row r="127" spans="2:49" x14ac:dyDescent="0.25">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c r="AU127" s="3"/>
      <c r="AV127" s="3"/>
      <c r="AW127" s="3"/>
    </row>
    <row r="128" spans="2:49" x14ac:dyDescent="0.25">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c r="AT128" s="3"/>
      <c r="AU128" s="3"/>
      <c r="AV128" s="3"/>
      <c r="AW128" s="3"/>
    </row>
    <row r="129" spans="2:49" x14ac:dyDescent="0.25">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3"/>
      <c r="AG129" s="3"/>
      <c r="AH129" s="3"/>
      <c r="AI129" s="3"/>
      <c r="AJ129" s="3"/>
      <c r="AK129" s="3"/>
      <c r="AL129" s="3"/>
      <c r="AM129" s="3"/>
      <c r="AN129" s="3"/>
      <c r="AO129" s="3"/>
      <c r="AP129" s="3"/>
      <c r="AQ129" s="3"/>
      <c r="AR129" s="3"/>
      <c r="AS129" s="3"/>
      <c r="AT129" s="3"/>
      <c r="AU129" s="3"/>
      <c r="AV129" s="3"/>
      <c r="AW129" s="3"/>
    </row>
    <row r="130" spans="2:49" x14ac:dyDescent="0.25">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c r="AG130" s="3"/>
      <c r="AH130" s="3"/>
      <c r="AI130" s="3"/>
      <c r="AJ130" s="3"/>
      <c r="AK130" s="3"/>
      <c r="AL130" s="3"/>
      <c r="AM130" s="3"/>
      <c r="AN130" s="3"/>
      <c r="AO130" s="3"/>
      <c r="AP130" s="3"/>
      <c r="AQ130" s="3"/>
      <c r="AR130" s="3"/>
      <c r="AS130" s="3"/>
      <c r="AT130" s="3"/>
      <c r="AU130" s="3"/>
      <c r="AV130" s="3"/>
      <c r="AW130" s="3"/>
    </row>
    <row r="131" spans="2:49" x14ac:dyDescent="0.25">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3"/>
      <c r="AG131" s="3"/>
      <c r="AH131" s="3"/>
      <c r="AI131" s="3"/>
      <c r="AJ131" s="3"/>
      <c r="AK131" s="3"/>
      <c r="AL131" s="3"/>
      <c r="AM131" s="3"/>
      <c r="AN131" s="3"/>
      <c r="AO131" s="3"/>
      <c r="AP131" s="3"/>
      <c r="AQ131" s="3"/>
      <c r="AR131" s="3"/>
      <c r="AS131" s="3"/>
      <c r="AT131" s="3"/>
      <c r="AU131" s="3"/>
      <c r="AV131" s="3"/>
      <c r="AW131" s="3"/>
    </row>
    <row r="132" spans="2:49" x14ac:dyDescent="0.25">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3"/>
      <c r="AG132" s="3"/>
      <c r="AH132" s="3"/>
      <c r="AI132" s="3"/>
      <c r="AJ132" s="3"/>
      <c r="AK132" s="3"/>
      <c r="AL132" s="3"/>
      <c r="AM132" s="3"/>
      <c r="AN132" s="3"/>
      <c r="AO132" s="3"/>
      <c r="AP132" s="3"/>
      <c r="AQ132" s="3"/>
      <c r="AR132" s="3"/>
      <c r="AS132" s="3"/>
      <c r="AT132" s="3"/>
      <c r="AU132" s="3"/>
      <c r="AV132" s="3"/>
      <c r="AW132" s="3"/>
    </row>
    <row r="133" spans="2:49" x14ac:dyDescent="0.25">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3"/>
      <c r="AG133" s="3"/>
      <c r="AH133" s="3"/>
      <c r="AI133" s="3"/>
      <c r="AJ133" s="3"/>
      <c r="AK133" s="3"/>
      <c r="AL133" s="3"/>
      <c r="AM133" s="3"/>
      <c r="AN133" s="3"/>
      <c r="AO133" s="3"/>
      <c r="AP133" s="3"/>
      <c r="AQ133" s="3"/>
      <c r="AR133" s="3"/>
      <c r="AS133" s="3"/>
      <c r="AT133" s="3"/>
      <c r="AU133" s="3"/>
      <c r="AV133" s="3"/>
      <c r="AW133" s="3"/>
    </row>
    <row r="134" spans="2:49" x14ac:dyDescent="0.25">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c r="AF134" s="3"/>
      <c r="AG134" s="3"/>
      <c r="AH134" s="3"/>
      <c r="AI134" s="3"/>
      <c r="AJ134" s="3"/>
      <c r="AK134" s="3"/>
      <c r="AL134" s="3"/>
      <c r="AM134" s="3"/>
      <c r="AN134" s="3"/>
      <c r="AO134" s="3"/>
      <c r="AP134" s="3"/>
      <c r="AQ134" s="3"/>
      <c r="AR134" s="3"/>
      <c r="AS134" s="3"/>
      <c r="AT134" s="3"/>
      <c r="AU134" s="3"/>
      <c r="AV134" s="3"/>
      <c r="AW134" s="3"/>
    </row>
    <row r="135" spans="2:49" x14ac:dyDescent="0.25">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c r="AF135" s="3"/>
      <c r="AG135" s="3"/>
      <c r="AH135" s="3"/>
      <c r="AI135" s="3"/>
      <c r="AJ135" s="3"/>
      <c r="AK135" s="3"/>
      <c r="AL135" s="3"/>
      <c r="AM135" s="3"/>
      <c r="AN135" s="3"/>
      <c r="AO135" s="3"/>
      <c r="AP135" s="3"/>
      <c r="AQ135" s="3"/>
      <c r="AR135" s="3"/>
      <c r="AS135" s="3"/>
      <c r="AT135" s="3"/>
      <c r="AU135" s="3"/>
      <c r="AV135" s="3"/>
      <c r="AW135" s="3"/>
    </row>
    <row r="136" spans="2:49" x14ac:dyDescent="0.25">
      <c r="B136" s="3"/>
    </row>
    <row r="137" spans="2:49" x14ac:dyDescent="0.25">
      <c r="B137" s="3"/>
    </row>
    <row r="138" spans="2:49" x14ac:dyDescent="0.25">
      <c r="B138" s="3"/>
    </row>
    <row r="139" spans="2:49" x14ac:dyDescent="0.25">
      <c r="B139" s="3"/>
    </row>
    <row r="140" spans="2:49" x14ac:dyDescent="0.25">
      <c r="B140" s="3"/>
    </row>
    <row r="141" spans="2:49" x14ac:dyDescent="0.25">
      <c r="B141" s="3"/>
    </row>
    <row r="142" spans="2:49" x14ac:dyDescent="0.25">
      <c r="B142" s="3"/>
    </row>
    <row r="143" spans="2:49" x14ac:dyDescent="0.25">
      <c r="B143" s="3"/>
    </row>
    <row r="144" spans="2:49" x14ac:dyDescent="0.25">
      <c r="B144" s="3"/>
    </row>
    <row r="145" spans="2:2" x14ac:dyDescent="0.25">
      <c r="B145" s="3"/>
    </row>
    <row r="146" spans="2:2" x14ac:dyDescent="0.25">
      <c r="B146" s="3"/>
    </row>
    <row r="147" spans="2:2" x14ac:dyDescent="0.25">
      <c r="B147" s="3"/>
    </row>
    <row r="148" spans="2:2" x14ac:dyDescent="0.25">
      <c r="B148" s="3"/>
    </row>
    <row r="149" spans="2:2" x14ac:dyDescent="0.25">
      <c r="B149" s="3"/>
    </row>
    <row r="150" spans="2:2" x14ac:dyDescent="0.25">
      <c r="B150" s="3"/>
    </row>
    <row r="151" spans="2:2" x14ac:dyDescent="0.25">
      <c r="B151" s="3"/>
    </row>
    <row r="152" spans="2:2" x14ac:dyDescent="0.25">
      <c r="B152" s="3"/>
    </row>
    <row r="153" spans="2:2" x14ac:dyDescent="0.25">
      <c r="B153" s="3"/>
    </row>
    <row r="154" spans="2:2" x14ac:dyDescent="0.25">
      <c r="B154" s="3"/>
    </row>
    <row r="155" spans="2:2" x14ac:dyDescent="0.25">
      <c r="B155" s="3"/>
    </row>
    <row r="156" spans="2:2" x14ac:dyDescent="0.25">
      <c r="B156" s="3"/>
    </row>
    <row r="157" spans="2:2" x14ac:dyDescent="0.25">
      <c r="B157" s="3"/>
    </row>
    <row r="158" spans="2:2" x14ac:dyDescent="0.25">
      <c r="B158" s="3"/>
    </row>
    <row r="159" spans="2:2" x14ac:dyDescent="0.25">
      <c r="B159" s="3"/>
    </row>
    <row r="160" spans="2:2" x14ac:dyDescent="0.25">
      <c r="B160" s="3"/>
    </row>
    <row r="161" spans="2:2" x14ac:dyDescent="0.25">
      <c r="B161" s="3"/>
    </row>
    <row r="162" spans="2:2" x14ac:dyDescent="0.25">
      <c r="B162" s="3"/>
    </row>
    <row r="163" spans="2:2" x14ac:dyDescent="0.25">
      <c r="B163" s="3"/>
    </row>
    <row r="164" spans="2:2" x14ac:dyDescent="0.25">
      <c r="B164" s="3"/>
    </row>
    <row r="165" spans="2:2" x14ac:dyDescent="0.25">
      <c r="B165" s="3"/>
    </row>
    <row r="166" spans="2:2" x14ac:dyDescent="0.25">
      <c r="B166" s="3"/>
    </row>
    <row r="167" spans="2:2" x14ac:dyDescent="0.25">
      <c r="B167" s="3"/>
    </row>
    <row r="168" spans="2:2" x14ac:dyDescent="0.25">
      <c r="B168" s="3"/>
    </row>
    <row r="169" spans="2:2" x14ac:dyDescent="0.25">
      <c r="B169" s="3"/>
    </row>
    <row r="170" spans="2:2" x14ac:dyDescent="0.25">
      <c r="B170" s="3"/>
    </row>
    <row r="171" spans="2:2" x14ac:dyDescent="0.25">
      <c r="B171" s="3"/>
    </row>
    <row r="172" spans="2:2" x14ac:dyDescent="0.25">
      <c r="B172" s="3"/>
    </row>
    <row r="173" spans="2:2" x14ac:dyDescent="0.25">
      <c r="B173" s="3"/>
    </row>
    <row r="174" spans="2:2" x14ac:dyDescent="0.25">
      <c r="B174" s="3"/>
    </row>
    <row r="175" spans="2:2" x14ac:dyDescent="0.25">
      <c r="B175" s="3"/>
    </row>
    <row r="176" spans="2:2" x14ac:dyDescent="0.25">
      <c r="B176" s="3"/>
    </row>
    <row r="177" spans="2:2" x14ac:dyDescent="0.25">
      <c r="B177" s="3"/>
    </row>
    <row r="178" spans="2:2" x14ac:dyDescent="0.25">
      <c r="B178" s="3"/>
    </row>
    <row r="179" spans="2:2" x14ac:dyDescent="0.25">
      <c r="B179" s="3"/>
    </row>
    <row r="180" spans="2:2" x14ac:dyDescent="0.25">
      <c r="B180" s="3"/>
    </row>
    <row r="181" spans="2:2" x14ac:dyDescent="0.25">
      <c r="B181" s="3"/>
    </row>
    <row r="182" spans="2:2" x14ac:dyDescent="0.25">
      <c r="B182" s="3"/>
    </row>
    <row r="183" spans="2:2" x14ac:dyDescent="0.25">
      <c r="B183" s="3"/>
    </row>
    <row r="184" spans="2:2" x14ac:dyDescent="0.25">
      <c r="B184" s="3"/>
    </row>
    <row r="185" spans="2:2" x14ac:dyDescent="0.25">
      <c r="B185" s="3"/>
    </row>
    <row r="186" spans="2:2" x14ac:dyDescent="0.25">
      <c r="B186" s="3"/>
    </row>
    <row r="187" spans="2:2" x14ac:dyDescent="0.25">
      <c r="B187" s="3"/>
    </row>
    <row r="188" spans="2:2" x14ac:dyDescent="0.25">
      <c r="B188" s="3"/>
    </row>
    <row r="189" spans="2:2" x14ac:dyDescent="0.25">
      <c r="B189" s="3"/>
    </row>
    <row r="190" spans="2:2" x14ac:dyDescent="0.25">
      <c r="B190" s="3"/>
    </row>
    <row r="191" spans="2:2" x14ac:dyDescent="0.25">
      <c r="B191" s="3"/>
    </row>
  </sheetData>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1">
    <tabColor theme="5" tint="0.79998168889431442"/>
  </sheetPr>
  <dimension ref="A1:AW69"/>
  <sheetViews>
    <sheetView workbookViewId="0">
      <pane ySplit="1" topLeftCell="A2" activePane="bottomLeft" state="frozen"/>
      <selection activeCell="D22" sqref="D22"/>
      <selection pane="bottomLeft" activeCell="B2" sqref="B2:AW67"/>
    </sheetView>
  </sheetViews>
  <sheetFormatPr defaultColWidth="11.44140625" defaultRowHeight="13.2" x14ac:dyDescent="0.25"/>
  <sheetData>
    <row r="1" spans="1:49" x14ac:dyDescent="0.25">
      <c r="A1" s="1"/>
      <c r="B1">
        <v>0</v>
      </c>
      <c r="C1">
        <v>1</v>
      </c>
      <c r="D1">
        <v>2</v>
      </c>
      <c r="E1">
        <v>3</v>
      </c>
      <c r="F1">
        <v>4</v>
      </c>
      <c r="G1">
        <v>5</v>
      </c>
      <c r="H1">
        <v>6</v>
      </c>
      <c r="I1">
        <v>7</v>
      </c>
      <c r="J1">
        <v>8</v>
      </c>
      <c r="K1">
        <v>9</v>
      </c>
      <c r="L1">
        <v>10</v>
      </c>
      <c r="M1">
        <v>11</v>
      </c>
      <c r="N1">
        <v>12</v>
      </c>
      <c r="O1">
        <v>13</v>
      </c>
      <c r="P1">
        <v>14</v>
      </c>
      <c r="Q1">
        <v>15</v>
      </c>
      <c r="R1">
        <v>16</v>
      </c>
      <c r="S1">
        <v>17</v>
      </c>
      <c r="T1">
        <v>18</v>
      </c>
      <c r="U1">
        <v>19</v>
      </c>
      <c r="V1">
        <v>20</v>
      </c>
      <c r="W1">
        <v>21</v>
      </c>
      <c r="X1">
        <v>22</v>
      </c>
      <c r="Y1">
        <v>23</v>
      </c>
      <c r="Z1">
        <v>24</v>
      </c>
      <c r="AA1">
        <v>25</v>
      </c>
      <c r="AB1">
        <v>26</v>
      </c>
      <c r="AC1">
        <v>27</v>
      </c>
      <c r="AD1">
        <v>28</v>
      </c>
      <c r="AE1">
        <v>29</v>
      </c>
      <c r="AF1">
        <v>30</v>
      </c>
      <c r="AG1">
        <v>31</v>
      </c>
      <c r="AH1">
        <v>32</v>
      </c>
      <c r="AI1">
        <v>33</v>
      </c>
      <c r="AJ1">
        <v>34</v>
      </c>
      <c r="AK1">
        <v>35</v>
      </c>
      <c r="AL1">
        <v>36</v>
      </c>
      <c r="AM1">
        <v>37</v>
      </c>
      <c r="AN1">
        <v>38</v>
      </c>
      <c r="AO1">
        <v>39</v>
      </c>
      <c r="AP1">
        <v>40</v>
      </c>
      <c r="AQ1">
        <v>41</v>
      </c>
      <c r="AR1">
        <v>42</v>
      </c>
      <c r="AS1">
        <v>43</v>
      </c>
      <c r="AT1">
        <v>44</v>
      </c>
      <c r="AU1">
        <v>45</v>
      </c>
      <c r="AV1">
        <v>46</v>
      </c>
      <c r="AW1">
        <v>47</v>
      </c>
    </row>
    <row r="2" spans="1:49" x14ac:dyDescent="0.25">
      <c r="A2" t="s">
        <v>1</v>
      </c>
      <c r="B2" s="3">
        <v>85.9</v>
      </c>
      <c r="C2" s="3">
        <v>93.09</v>
      </c>
      <c r="D2" s="3">
        <v>93.58</v>
      </c>
      <c r="E2" s="3">
        <v>94.07</v>
      </c>
      <c r="F2" s="3">
        <v>94.56</v>
      </c>
      <c r="G2" s="3">
        <v>95.05</v>
      </c>
      <c r="H2" s="3">
        <v>95.54</v>
      </c>
      <c r="I2" s="3">
        <v>96.03</v>
      </c>
      <c r="J2" s="3">
        <v>96.51</v>
      </c>
      <c r="K2" s="3">
        <v>194.01</v>
      </c>
      <c r="L2" s="3">
        <v>200.03</v>
      </c>
      <c r="M2" s="3">
        <v>201.01</v>
      </c>
      <c r="N2" s="3">
        <v>201.98</v>
      </c>
      <c r="O2" s="3">
        <v>202.96</v>
      </c>
      <c r="P2" s="3">
        <v>203.94</v>
      </c>
      <c r="Q2" s="3">
        <v>204.92</v>
      </c>
      <c r="R2" s="3">
        <v>205.9</v>
      </c>
      <c r="S2" s="3">
        <v>206.87</v>
      </c>
      <c r="T2" s="3">
        <v>311.77999999999997</v>
      </c>
      <c r="U2" s="3">
        <v>313.25</v>
      </c>
      <c r="V2" s="3">
        <v>314.70999999999998</v>
      </c>
      <c r="W2" s="3">
        <v>316.18</v>
      </c>
      <c r="X2" s="3">
        <v>317.64999999999998</v>
      </c>
      <c r="Y2" s="3">
        <v>319.11</v>
      </c>
      <c r="Z2" s="3">
        <v>320.58</v>
      </c>
      <c r="AA2" s="3">
        <v>322.05</v>
      </c>
      <c r="AB2" s="3">
        <v>323.51</v>
      </c>
      <c r="AC2" s="3">
        <v>324.98</v>
      </c>
      <c r="AD2" s="3">
        <v>324.98</v>
      </c>
      <c r="AE2" s="3">
        <v>324.98</v>
      </c>
      <c r="AF2" s="3">
        <v>324.98</v>
      </c>
      <c r="AG2" s="3">
        <v>324.98</v>
      </c>
      <c r="AH2" s="3">
        <v>324.98</v>
      </c>
      <c r="AI2" s="3">
        <v>324.98</v>
      </c>
      <c r="AJ2" s="3">
        <v>324.98</v>
      </c>
      <c r="AK2" s="3">
        <v>324.98</v>
      </c>
      <c r="AL2" s="3">
        <v>324.98</v>
      </c>
      <c r="AM2" s="3">
        <v>324.98</v>
      </c>
      <c r="AN2" s="3">
        <v>324.98</v>
      </c>
      <c r="AO2" s="3">
        <v>324.98</v>
      </c>
      <c r="AP2" s="3">
        <v>324.98</v>
      </c>
      <c r="AQ2" s="3">
        <v>324.98</v>
      </c>
      <c r="AR2" s="3">
        <v>324.98</v>
      </c>
      <c r="AS2" s="3">
        <v>324.98</v>
      </c>
      <c r="AT2" s="3">
        <v>324.98</v>
      </c>
      <c r="AU2" s="3">
        <v>324.98</v>
      </c>
      <c r="AV2" s="3">
        <v>324.98</v>
      </c>
      <c r="AW2" s="3">
        <v>324.98</v>
      </c>
    </row>
    <row r="3" spans="1:49" x14ac:dyDescent="0.25">
      <c r="A3" t="s">
        <v>2</v>
      </c>
      <c r="B3" s="3">
        <v>87.31</v>
      </c>
      <c r="C3" s="3">
        <v>94.75</v>
      </c>
      <c r="D3" s="3">
        <v>95.66</v>
      </c>
      <c r="E3" s="3">
        <v>96.56</v>
      </c>
      <c r="F3" s="3">
        <v>97.47</v>
      </c>
      <c r="G3" s="3">
        <v>98.37</v>
      </c>
      <c r="H3" s="3">
        <v>99.28</v>
      </c>
      <c r="I3" s="3">
        <v>100.18</v>
      </c>
      <c r="J3" s="3">
        <v>101.08</v>
      </c>
      <c r="K3" s="3">
        <v>203.98</v>
      </c>
      <c r="L3" s="3">
        <v>210.87</v>
      </c>
      <c r="M3" s="3">
        <v>213.07</v>
      </c>
      <c r="N3" s="3">
        <v>215.27</v>
      </c>
      <c r="O3" s="3">
        <v>217.47</v>
      </c>
      <c r="P3" s="3">
        <v>219.67</v>
      </c>
      <c r="Q3" s="3">
        <v>221.87</v>
      </c>
      <c r="R3" s="3">
        <v>224.07</v>
      </c>
      <c r="S3" s="3">
        <v>226.27</v>
      </c>
      <c r="T3" s="3">
        <v>342.7</v>
      </c>
      <c r="U3" s="3">
        <v>346</v>
      </c>
      <c r="V3" s="3">
        <v>349.3</v>
      </c>
      <c r="W3" s="3">
        <v>352.6</v>
      </c>
      <c r="X3" s="3">
        <v>355.89</v>
      </c>
      <c r="Y3" s="3">
        <v>359.19</v>
      </c>
      <c r="Z3" s="3">
        <v>362.49</v>
      </c>
      <c r="AA3" s="3">
        <v>365.79</v>
      </c>
      <c r="AB3" s="3">
        <v>369.09</v>
      </c>
      <c r="AC3" s="3">
        <v>372.39</v>
      </c>
      <c r="AD3" s="3">
        <v>375.69</v>
      </c>
      <c r="AE3" s="3">
        <v>378.99</v>
      </c>
      <c r="AF3" s="3">
        <v>378.99</v>
      </c>
      <c r="AG3" s="3">
        <v>378.99</v>
      </c>
      <c r="AH3" s="3">
        <v>378.99</v>
      </c>
      <c r="AI3" s="3">
        <v>378.99</v>
      </c>
      <c r="AJ3" s="3">
        <v>378.99</v>
      </c>
      <c r="AK3" s="3">
        <v>378.99</v>
      </c>
      <c r="AL3" s="3">
        <v>378.99</v>
      </c>
      <c r="AM3" s="3">
        <v>378.99</v>
      </c>
      <c r="AN3" s="3">
        <v>378.99</v>
      </c>
      <c r="AO3" s="3">
        <v>378.99</v>
      </c>
      <c r="AP3" s="3">
        <v>378.99</v>
      </c>
      <c r="AQ3" s="3">
        <v>378.99</v>
      </c>
      <c r="AR3" s="3">
        <v>378.99</v>
      </c>
      <c r="AS3" s="3">
        <v>378.99</v>
      </c>
      <c r="AT3" s="3">
        <v>378.99</v>
      </c>
      <c r="AU3" s="3">
        <v>378.99</v>
      </c>
      <c r="AV3" s="3">
        <v>378.99</v>
      </c>
      <c r="AW3" s="3">
        <v>378.99</v>
      </c>
    </row>
    <row r="4" spans="1:49" x14ac:dyDescent="0.25">
      <c r="A4" t="s">
        <v>3</v>
      </c>
      <c r="B4" s="3">
        <v>89.46</v>
      </c>
      <c r="C4" s="3">
        <v>96.9</v>
      </c>
      <c r="D4" s="3">
        <v>97.83</v>
      </c>
      <c r="E4" s="3">
        <v>98.76</v>
      </c>
      <c r="F4" s="3">
        <v>99.69</v>
      </c>
      <c r="G4" s="3">
        <v>100.62</v>
      </c>
      <c r="H4" s="3">
        <v>101.55</v>
      </c>
      <c r="I4" s="3">
        <v>102.47</v>
      </c>
      <c r="J4" s="3">
        <v>103.4</v>
      </c>
      <c r="K4" s="3">
        <v>208.66</v>
      </c>
      <c r="L4" s="3">
        <v>216.25</v>
      </c>
      <c r="M4" s="3">
        <v>218.5</v>
      </c>
      <c r="N4" s="3">
        <v>220.75</v>
      </c>
      <c r="O4" s="3">
        <v>223</v>
      </c>
      <c r="P4" s="3">
        <v>225.25</v>
      </c>
      <c r="Q4" s="3">
        <v>227.5</v>
      </c>
      <c r="R4" s="3">
        <v>229.74</v>
      </c>
      <c r="S4" s="3">
        <v>231.99</v>
      </c>
      <c r="T4" s="3">
        <v>351.36</v>
      </c>
      <c r="U4" s="3">
        <v>354.74</v>
      </c>
      <c r="V4" s="3">
        <v>358.11</v>
      </c>
      <c r="W4" s="3">
        <v>361.48</v>
      </c>
      <c r="X4" s="3">
        <v>364.86</v>
      </c>
      <c r="Y4" s="3">
        <v>368.23</v>
      </c>
      <c r="Z4" s="3">
        <v>371.6</v>
      </c>
      <c r="AA4" s="3">
        <v>374.97</v>
      </c>
      <c r="AB4" s="3">
        <v>378.35</v>
      </c>
      <c r="AC4" s="3">
        <v>381.72</v>
      </c>
      <c r="AD4" s="3">
        <v>385.09</v>
      </c>
      <c r="AE4" s="3">
        <v>388.47</v>
      </c>
      <c r="AF4" s="3">
        <v>388.47</v>
      </c>
      <c r="AG4" s="3">
        <v>388.47</v>
      </c>
      <c r="AH4" s="3">
        <v>388.47</v>
      </c>
      <c r="AI4" s="3">
        <v>388.47</v>
      </c>
      <c r="AJ4" s="3">
        <v>388.47</v>
      </c>
      <c r="AK4" s="3">
        <v>388.47</v>
      </c>
      <c r="AL4" s="3">
        <v>388.47</v>
      </c>
      <c r="AM4" s="3">
        <v>388.47</v>
      </c>
      <c r="AN4" s="3">
        <v>388.47</v>
      </c>
      <c r="AO4" s="3">
        <v>388.47</v>
      </c>
      <c r="AP4" s="3">
        <v>388.47</v>
      </c>
      <c r="AQ4" s="3">
        <v>388.47</v>
      </c>
      <c r="AR4" s="3">
        <v>388.47</v>
      </c>
      <c r="AS4" s="3">
        <v>388.47</v>
      </c>
      <c r="AT4" s="3">
        <v>388.47</v>
      </c>
      <c r="AU4" s="3">
        <v>388.47</v>
      </c>
      <c r="AV4" s="3">
        <v>388.47</v>
      </c>
      <c r="AW4" s="3">
        <v>388.47</v>
      </c>
    </row>
    <row r="5" spans="1:49" x14ac:dyDescent="0.25">
      <c r="A5" t="s">
        <v>4</v>
      </c>
      <c r="B5" s="3">
        <v>90.54</v>
      </c>
      <c r="C5" s="3">
        <v>97.73</v>
      </c>
      <c r="D5" s="3">
        <v>98.22</v>
      </c>
      <c r="E5" s="3">
        <v>98.71</v>
      </c>
      <c r="F5" s="3">
        <v>99.2</v>
      </c>
      <c r="G5" s="3">
        <v>99.69</v>
      </c>
      <c r="H5" s="3">
        <v>100.18</v>
      </c>
      <c r="I5" s="3">
        <v>100.67</v>
      </c>
      <c r="J5" s="3">
        <v>101.16</v>
      </c>
      <c r="K5" s="3">
        <v>203.29</v>
      </c>
      <c r="L5" s="3">
        <v>209.35</v>
      </c>
      <c r="M5" s="3">
        <v>210.33</v>
      </c>
      <c r="N5" s="3">
        <v>211.31</v>
      </c>
      <c r="O5" s="3">
        <v>212.29</v>
      </c>
      <c r="P5" s="3">
        <v>213.27</v>
      </c>
      <c r="Q5" s="3">
        <v>214.24</v>
      </c>
      <c r="R5" s="3">
        <v>215.22</v>
      </c>
      <c r="S5" s="3">
        <v>216.2</v>
      </c>
      <c r="T5" s="3">
        <v>325.77</v>
      </c>
      <c r="U5" s="3">
        <v>327.23</v>
      </c>
      <c r="V5" s="3">
        <v>328.7</v>
      </c>
      <c r="W5" s="3">
        <v>330.17</v>
      </c>
      <c r="X5" s="3">
        <v>331.64</v>
      </c>
      <c r="Y5" s="3">
        <v>333.1</v>
      </c>
      <c r="Z5" s="3">
        <v>334.57</v>
      </c>
      <c r="AA5" s="3">
        <v>336.04</v>
      </c>
      <c r="AB5" s="3">
        <v>337.5</v>
      </c>
      <c r="AC5" s="3">
        <v>338.97</v>
      </c>
      <c r="AD5" s="3">
        <v>338.97</v>
      </c>
      <c r="AE5" s="3">
        <v>338.97</v>
      </c>
      <c r="AF5" s="3">
        <v>338.97</v>
      </c>
      <c r="AG5" s="3">
        <v>338.97</v>
      </c>
      <c r="AH5" s="3">
        <v>338.97</v>
      </c>
      <c r="AI5" s="3">
        <v>338.97</v>
      </c>
      <c r="AJ5" s="3">
        <v>338.97</v>
      </c>
      <c r="AK5" s="3">
        <v>338.97</v>
      </c>
      <c r="AL5" s="3">
        <v>338.97</v>
      </c>
      <c r="AM5" s="3">
        <v>338.97</v>
      </c>
      <c r="AN5" s="3">
        <v>338.97</v>
      </c>
      <c r="AO5" s="3">
        <v>338.97</v>
      </c>
      <c r="AP5" s="3">
        <v>338.97</v>
      </c>
      <c r="AQ5" s="3">
        <v>338.97</v>
      </c>
      <c r="AR5" s="3">
        <v>338.97</v>
      </c>
      <c r="AS5" s="3">
        <v>338.97</v>
      </c>
      <c r="AT5" s="3">
        <v>338.97</v>
      </c>
      <c r="AU5" s="3">
        <v>338.97</v>
      </c>
      <c r="AV5" s="3">
        <v>338.97</v>
      </c>
      <c r="AW5" s="3">
        <v>338.97</v>
      </c>
    </row>
    <row r="6" spans="1:49" x14ac:dyDescent="0.25">
      <c r="A6" t="s">
        <v>5</v>
      </c>
      <c r="B6" s="3">
        <v>93.28</v>
      </c>
      <c r="C6" s="3">
        <v>100.47</v>
      </c>
      <c r="D6" s="3">
        <v>101.01</v>
      </c>
      <c r="E6" s="3">
        <v>101.55</v>
      </c>
      <c r="F6" s="3">
        <v>102.08</v>
      </c>
      <c r="G6" s="3">
        <v>102.62</v>
      </c>
      <c r="H6" s="3">
        <v>103.16</v>
      </c>
      <c r="I6" s="3">
        <v>103.7</v>
      </c>
      <c r="J6" s="3">
        <v>104.24</v>
      </c>
      <c r="K6" s="3">
        <v>209.54</v>
      </c>
      <c r="L6" s="3">
        <v>215.97</v>
      </c>
      <c r="M6" s="3">
        <v>217.04</v>
      </c>
      <c r="N6" s="3">
        <v>218.12</v>
      </c>
      <c r="O6" s="3">
        <v>219.19</v>
      </c>
      <c r="P6" s="3">
        <v>220.27</v>
      </c>
      <c r="Q6" s="3">
        <v>221.34</v>
      </c>
      <c r="R6" s="3">
        <v>222.42</v>
      </c>
      <c r="S6" s="3">
        <v>223.49</v>
      </c>
      <c r="T6" s="3">
        <v>336.85</v>
      </c>
      <c r="U6" s="3">
        <v>338.46</v>
      </c>
      <c r="V6" s="3">
        <v>340.08</v>
      </c>
      <c r="W6" s="3">
        <v>341.69</v>
      </c>
      <c r="X6" s="3">
        <v>343.3</v>
      </c>
      <c r="Y6" s="3">
        <v>344.91</v>
      </c>
      <c r="Z6" s="3">
        <v>346.53</v>
      </c>
      <c r="AA6" s="3">
        <v>348.14</v>
      </c>
      <c r="AB6" s="3">
        <v>349.75</v>
      </c>
      <c r="AC6" s="3">
        <v>351.36</v>
      </c>
      <c r="AD6" s="3">
        <v>351.36</v>
      </c>
      <c r="AE6" s="3">
        <v>351.36</v>
      </c>
      <c r="AF6" s="3">
        <v>351.36</v>
      </c>
      <c r="AG6" s="3">
        <v>351.36</v>
      </c>
      <c r="AH6" s="3">
        <v>351.36</v>
      </c>
      <c r="AI6" s="3">
        <v>351.36</v>
      </c>
      <c r="AJ6" s="3">
        <v>351.36</v>
      </c>
      <c r="AK6" s="3">
        <v>351.36</v>
      </c>
      <c r="AL6" s="3">
        <v>351.36</v>
      </c>
      <c r="AM6" s="3">
        <v>351.36</v>
      </c>
      <c r="AN6" s="3">
        <v>351.36</v>
      </c>
      <c r="AO6" s="3">
        <v>351.36</v>
      </c>
      <c r="AP6" s="3">
        <v>351.36</v>
      </c>
      <c r="AQ6" s="3">
        <v>351.36</v>
      </c>
      <c r="AR6" s="3">
        <v>351.36</v>
      </c>
      <c r="AS6" s="3">
        <v>351.36</v>
      </c>
      <c r="AT6" s="3">
        <v>351.36</v>
      </c>
      <c r="AU6" s="3">
        <v>351.36</v>
      </c>
      <c r="AV6" s="3">
        <v>351.36</v>
      </c>
      <c r="AW6" s="3">
        <v>351.36</v>
      </c>
    </row>
    <row r="7" spans="1:49" x14ac:dyDescent="0.25">
      <c r="A7" t="s">
        <v>6</v>
      </c>
      <c r="B7" s="3">
        <v>92.25</v>
      </c>
      <c r="C7" s="3">
        <v>99.69</v>
      </c>
      <c r="D7" s="3">
        <v>100.62</v>
      </c>
      <c r="E7" s="3">
        <v>101.55</v>
      </c>
      <c r="F7" s="3">
        <v>102.48</v>
      </c>
      <c r="G7" s="3">
        <v>103.4</v>
      </c>
      <c r="H7" s="3">
        <v>104.33</v>
      </c>
      <c r="I7" s="3">
        <v>105.26</v>
      </c>
      <c r="J7" s="3">
        <v>106.19</v>
      </c>
      <c r="K7" s="3">
        <v>214.24</v>
      </c>
      <c r="L7" s="3">
        <v>221.85</v>
      </c>
      <c r="M7" s="3">
        <v>224.1</v>
      </c>
      <c r="N7" s="3">
        <v>226.35</v>
      </c>
      <c r="O7" s="3">
        <v>228.59</v>
      </c>
      <c r="P7" s="3">
        <v>230.84</v>
      </c>
      <c r="Q7" s="3">
        <v>233.09</v>
      </c>
      <c r="R7" s="3">
        <v>235.34</v>
      </c>
      <c r="S7" s="3">
        <v>237.59</v>
      </c>
      <c r="T7" s="3">
        <v>359.76</v>
      </c>
      <c r="U7" s="3">
        <v>363.13</v>
      </c>
      <c r="V7" s="3">
        <v>366.5</v>
      </c>
      <c r="W7" s="3">
        <v>369.88</v>
      </c>
      <c r="X7" s="3">
        <v>373.25</v>
      </c>
      <c r="Y7" s="3">
        <v>376.62</v>
      </c>
      <c r="Z7" s="3">
        <v>379.99</v>
      </c>
      <c r="AA7" s="3">
        <v>383.37</v>
      </c>
      <c r="AB7" s="3">
        <v>386.74</v>
      </c>
      <c r="AC7" s="3">
        <v>390.11</v>
      </c>
      <c r="AD7" s="3">
        <v>393.48</v>
      </c>
      <c r="AE7" s="3">
        <v>396.86</v>
      </c>
      <c r="AF7" s="3">
        <v>396.86</v>
      </c>
      <c r="AG7" s="3">
        <v>396.86</v>
      </c>
      <c r="AH7" s="3">
        <v>396.86</v>
      </c>
      <c r="AI7" s="3">
        <v>396.86</v>
      </c>
      <c r="AJ7" s="3">
        <v>396.86</v>
      </c>
      <c r="AK7" s="3">
        <v>396.86</v>
      </c>
      <c r="AL7" s="3">
        <v>396.86</v>
      </c>
      <c r="AM7" s="3">
        <v>396.86</v>
      </c>
      <c r="AN7" s="3">
        <v>396.86</v>
      </c>
      <c r="AO7" s="3">
        <v>396.86</v>
      </c>
      <c r="AP7" s="3">
        <v>396.86</v>
      </c>
      <c r="AQ7" s="3">
        <v>396.86</v>
      </c>
      <c r="AR7" s="3">
        <v>396.86</v>
      </c>
      <c r="AS7" s="3">
        <v>396.86</v>
      </c>
      <c r="AT7" s="3">
        <v>396.86</v>
      </c>
      <c r="AU7" s="3">
        <v>396.86</v>
      </c>
      <c r="AV7" s="3">
        <v>396.86</v>
      </c>
      <c r="AW7" s="3">
        <v>396.86</v>
      </c>
    </row>
    <row r="8" spans="1:49" x14ac:dyDescent="0.25">
      <c r="A8" t="s">
        <v>10</v>
      </c>
      <c r="B8" s="3">
        <v>92.25</v>
      </c>
      <c r="C8" s="3">
        <v>99.69</v>
      </c>
      <c r="D8" s="3">
        <v>100.62</v>
      </c>
      <c r="E8" s="3">
        <v>101.55</v>
      </c>
      <c r="F8" s="3">
        <v>102.48</v>
      </c>
      <c r="G8" s="3">
        <v>103.4</v>
      </c>
      <c r="H8" s="3">
        <v>104.33</v>
      </c>
      <c r="I8" s="3">
        <v>110.25</v>
      </c>
      <c r="J8" s="3">
        <v>111.23</v>
      </c>
      <c r="K8" s="3">
        <v>224.41</v>
      </c>
      <c r="L8" s="3">
        <v>232.01</v>
      </c>
      <c r="M8" s="3">
        <v>234.35</v>
      </c>
      <c r="N8" s="3">
        <v>236.7</v>
      </c>
      <c r="O8" s="3">
        <v>239.04</v>
      </c>
      <c r="P8" s="3">
        <v>241.39</v>
      </c>
      <c r="Q8" s="3">
        <v>243.74</v>
      </c>
      <c r="R8" s="3">
        <v>246.08</v>
      </c>
      <c r="S8" s="3">
        <v>248.43</v>
      </c>
      <c r="T8" s="3">
        <v>376.16</v>
      </c>
      <c r="U8" s="3">
        <v>379.68</v>
      </c>
      <c r="V8" s="3">
        <v>383.2</v>
      </c>
      <c r="W8" s="3">
        <v>386.72</v>
      </c>
      <c r="X8" s="3">
        <v>390.23</v>
      </c>
      <c r="Y8" s="3">
        <v>393.75</v>
      </c>
      <c r="Z8" s="3">
        <v>397.27</v>
      </c>
      <c r="AA8" s="3">
        <v>400.79</v>
      </c>
      <c r="AB8" s="3">
        <v>404.31</v>
      </c>
      <c r="AC8" s="3">
        <v>407.9</v>
      </c>
      <c r="AD8" s="3">
        <v>411.49</v>
      </c>
      <c r="AE8" s="3">
        <v>415.08</v>
      </c>
      <c r="AF8" s="3">
        <v>415.08</v>
      </c>
      <c r="AG8" s="3">
        <v>415.08</v>
      </c>
      <c r="AH8" s="3">
        <v>415.08</v>
      </c>
      <c r="AI8" s="3">
        <v>415.08</v>
      </c>
      <c r="AJ8" s="3">
        <v>415.08</v>
      </c>
      <c r="AK8" s="3">
        <v>415.08</v>
      </c>
      <c r="AL8" s="3">
        <v>415.08</v>
      </c>
      <c r="AM8" s="3">
        <v>415.08</v>
      </c>
      <c r="AN8" s="3">
        <v>415.08</v>
      </c>
      <c r="AO8" s="3">
        <v>415.08</v>
      </c>
      <c r="AP8" s="3">
        <v>415.08</v>
      </c>
      <c r="AQ8" s="3">
        <v>415.08</v>
      </c>
      <c r="AR8" s="3">
        <v>415.08</v>
      </c>
      <c r="AS8" s="3">
        <v>415.08</v>
      </c>
      <c r="AT8" s="3">
        <v>415.08</v>
      </c>
      <c r="AU8" s="3">
        <v>415.08</v>
      </c>
      <c r="AV8" s="3">
        <v>415.08</v>
      </c>
      <c r="AW8" s="3">
        <v>415.08</v>
      </c>
    </row>
    <row r="9" spans="1:49" x14ac:dyDescent="0.25">
      <c r="A9" t="s">
        <v>7</v>
      </c>
      <c r="B9" s="3">
        <v>93.03</v>
      </c>
      <c r="C9" s="3">
        <v>100.47</v>
      </c>
      <c r="D9" s="3">
        <v>101.45</v>
      </c>
      <c r="E9" s="3">
        <v>102.43</v>
      </c>
      <c r="F9" s="3">
        <v>103.41</v>
      </c>
      <c r="G9" s="3">
        <v>104.38</v>
      </c>
      <c r="H9" s="3">
        <v>105.36</v>
      </c>
      <c r="I9" s="3">
        <v>106.34</v>
      </c>
      <c r="J9" s="3">
        <v>107.32</v>
      </c>
      <c r="K9" s="3">
        <v>216.59</v>
      </c>
      <c r="L9" s="3">
        <v>224.24</v>
      </c>
      <c r="M9" s="3">
        <v>226.58</v>
      </c>
      <c r="N9" s="3">
        <v>228.93</v>
      </c>
      <c r="O9" s="3">
        <v>231.27</v>
      </c>
      <c r="P9" s="3">
        <v>233.62</v>
      </c>
      <c r="Q9" s="3">
        <v>235.96</v>
      </c>
      <c r="R9" s="3">
        <v>238.31</v>
      </c>
      <c r="S9" s="3">
        <v>240.66</v>
      </c>
      <c r="T9" s="3">
        <v>364.5</v>
      </c>
      <c r="U9" s="3">
        <v>368.02</v>
      </c>
      <c r="V9" s="3">
        <v>371.54</v>
      </c>
      <c r="W9" s="3">
        <v>375.06</v>
      </c>
      <c r="X9" s="3">
        <v>378.58</v>
      </c>
      <c r="Y9" s="3">
        <v>382.1</v>
      </c>
      <c r="Z9" s="3">
        <v>385.61</v>
      </c>
      <c r="AA9" s="3">
        <v>389.13</v>
      </c>
      <c r="AB9" s="3">
        <v>392.65</v>
      </c>
      <c r="AC9" s="3">
        <v>396.17</v>
      </c>
      <c r="AD9" s="3">
        <v>399.69</v>
      </c>
      <c r="AE9" s="3">
        <v>403.21</v>
      </c>
      <c r="AF9" s="3">
        <v>403.21</v>
      </c>
      <c r="AG9" s="3">
        <v>403.21</v>
      </c>
      <c r="AH9" s="3">
        <v>403.21</v>
      </c>
      <c r="AI9" s="3">
        <v>403.21</v>
      </c>
      <c r="AJ9" s="3">
        <v>403.21</v>
      </c>
      <c r="AK9" s="3">
        <v>403.21</v>
      </c>
      <c r="AL9" s="3">
        <v>403.21</v>
      </c>
      <c r="AM9" s="3">
        <v>403.21</v>
      </c>
      <c r="AN9" s="3">
        <v>403.21</v>
      </c>
      <c r="AO9" s="3">
        <v>403.21</v>
      </c>
      <c r="AP9" s="3">
        <v>403.21</v>
      </c>
      <c r="AQ9" s="3">
        <v>403.21</v>
      </c>
      <c r="AR9" s="3">
        <v>403.21</v>
      </c>
      <c r="AS9" s="3">
        <v>403.21</v>
      </c>
      <c r="AT9" s="3">
        <v>403.21</v>
      </c>
      <c r="AU9" s="3">
        <v>403.21</v>
      </c>
      <c r="AV9" s="3">
        <v>403.21</v>
      </c>
      <c r="AW9" s="3">
        <v>403.21</v>
      </c>
    </row>
    <row r="10" spans="1:49" x14ac:dyDescent="0.25">
      <c r="A10" t="s">
        <v>8</v>
      </c>
      <c r="B10" s="3">
        <v>94.11</v>
      </c>
      <c r="C10" s="3">
        <v>101.55</v>
      </c>
      <c r="D10" s="3">
        <v>102.53</v>
      </c>
      <c r="E10" s="3">
        <v>103.5</v>
      </c>
      <c r="F10" s="3">
        <v>104.48</v>
      </c>
      <c r="G10" s="3">
        <v>105.46</v>
      </c>
      <c r="H10" s="3">
        <v>106.44</v>
      </c>
      <c r="I10" s="3">
        <v>107.41</v>
      </c>
      <c r="J10" s="3">
        <v>108.39</v>
      </c>
      <c r="K10" s="3">
        <v>218.74</v>
      </c>
      <c r="L10" s="3">
        <v>226.41</v>
      </c>
      <c r="M10" s="3">
        <v>228.76</v>
      </c>
      <c r="N10" s="3">
        <v>231.1</v>
      </c>
      <c r="O10" s="3">
        <v>233.45</v>
      </c>
      <c r="P10" s="3">
        <v>235.79</v>
      </c>
      <c r="Q10" s="3">
        <v>238.14</v>
      </c>
      <c r="R10" s="3">
        <v>240.49</v>
      </c>
      <c r="S10" s="3">
        <v>242.83</v>
      </c>
      <c r="T10" s="3">
        <v>367.77</v>
      </c>
      <c r="U10" s="3">
        <v>371.28</v>
      </c>
      <c r="V10" s="3">
        <v>374.8</v>
      </c>
      <c r="W10" s="3">
        <v>378.32</v>
      </c>
      <c r="X10" s="3">
        <v>381.84</v>
      </c>
      <c r="Y10" s="3">
        <v>385.36</v>
      </c>
      <c r="Z10" s="3">
        <v>388.88</v>
      </c>
      <c r="AA10" s="3">
        <v>392.4</v>
      </c>
      <c r="AB10" s="3">
        <v>395.92</v>
      </c>
      <c r="AC10" s="3">
        <v>399.43</v>
      </c>
      <c r="AD10" s="3">
        <v>402.95</v>
      </c>
      <c r="AE10" s="3">
        <v>406.52</v>
      </c>
      <c r="AF10" s="3">
        <v>406.52</v>
      </c>
      <c r="AG10" s="3">
        <v>406.52</v>
      </c>
      <c r="AH10" s="3">
        <v>406.52</v>
      </c>
      <c r="AI10" s="3">
        <v>406.52</v>
      </c>
      <c r="AJ10" s="3">
        <v>406.52</v>
      </c>
      <c r="AK10" s="3">
        <v>406.52</v>
      </c>
      <c r="AL10" s="3">
        <v>406.52</v>
      </c>
      <c r="AM10" s="3">
        <v>406.52</v>
      </c>
      <c r="AN10" s="3">
        <v>406.52</v>
      </c>
      <c r="AO10" s="3">
        <v>406.52</v>
      </c>
      <c r="AP10" s="3">
        <v>406.52</v>
      </c>
      <c r="AQ10" s="3">
        <v>406.52</v>
      </c>
      <c r="AR10" s="3">
        <v>406.52</v>
      </c>
      <c r="AS10" s="3">
        <v>406.52</v>
      </c>
      <c r="AT10" s="3">
        <v>406.52</v>
      </c>
      <c r="AU10" s="3">
        <v>406.52</v>
      </c>
      <c r="AV10" s="3">
        <v>406.52</v>
      </c>
      <c r="AW10" s="3">
        <v>406.52</v>
      </c>
    </row>
    <row r="11" spans="1:49" x14ac:dyDescent="0.25">
      <c r="A11" t="s">
        <v>9</v>
      </c>
      <c r="B11" s="3">
        <v>96.94</v>
      </c>
      <c r="C11" s="3">
        <v>104.38</v>
      </c>
      <c r="D11" s="3">
        <v>105.36</v>
      </c>
      <c r="E11" s="3">
        <v>106.34</v>
      </c>
      <c r="F11" s="3">
        <v>107.32</v>
      </c>
      <c r="G11" s="3">
        <v>108.29</v>
      </c>
      <c r="H11" s="3">
        <v>109.27</v>
      </c>
      <c r="I11" s="3">
        <v>110.25</v>
      </c>
      <c r="J11" s="3">
        <v>111.23</v>
      </c>
      <c r="K11" s="3">
        <v>224.41</v>
      </c>
      <c r="L11" s="3">
        <v>232.01</v>
      </c>
      <c r="M11" s="3">
        <v>234.35</v>
      </c>
      <c r="N11" s="3">
        <v>236.7</v>
      </c>
      <c r="O11" s="3">
        <v>239.04</v>
      </c>
      <c r="P11" s="3">
        <v>241.39</v>
      </c>
      <c r="Q11" s="3">
        <v>243.74</v>
      </c>
      <c r="R11" s="3">
        <v>246.08</v>
      </c>
      <c r="S11" s="3">
        <v>248.43</v>
      </c>
      <c r="T11" s="3">
        <v>376.16</v>
      </c>
      <c r="U11" s="3">
        <v>379.68</v>
      </c>
      <c r="V11" s="3">
        <v>383.2</v>
      </c>
      <c r="W11" s="3">
        <v>386.72</v>
      </c>
      <c r="X11" s="3">
        <v>390.23</v>
      </c>
      <c r="Y11" s="3">
        <v>393.75</v>
      </c>
      <c r="Z11" s="3">
        <v>397.27</v>
      </c>
      <c r="AA11" s="3">
        <v>400.79</v>
      </c>
      <c r="AB11" s="3">
        <v>404.32</v>
      </c>
      <c r="AC11" s="3">
        <v>407.9</v>
      </c>
      <c r="AD11" s="3">
        <v>411.49</v>
      </c>
      <c r="AE11" s="3">
        <v>415.08</v>
      </c>
      <c r="AF11" s="3">
        <v>415.08</v>
      </c>
      <c r="AG11" s="3">
        <v>415.08</v>
      </c>
      <c r="AH11" s="3">
        <v>415.08</v>
      </c>
      <c r="AI11" s="3">
        <v>415.08</v>
      </c>
      <c r="AJ11" s="3">
        <v>415.08</v>
      </c>
      <c r="AK11" s="3">
        <v>415.08</v>
      </c>
      <c r="AL11" s="3">
        <v>415.08</v>
      </c>
      <c r="AM11" s="3">
        <v>415.08</v>
      </c>
      <c r="AN11" s="3">
        <v>415.08</v>
      </c>
      <c r="AO11" s="3">
        <v>415.08</v>
      </c>
      <c r="AP11" s="3">
        <v>415.08</v>
      </c>
      <c r="AQ11" s="3">
        <v>415.08</v>
      </c>
      <c r="AR11" s="3">
        <v>415.08</v>
      </c>
      <c r="AS11" s="3">
        <v>415.08</v>
      </c>
      <c r="AT11" s="3">
        <v>415.08</v>
      </c>
      <c r="AU11" s="3">
        <v>415.08</v>
      </c>
      <c r="AV11" s="3">
        <v>415.08</v>
      </c>
      <c r="AW11" s="3">
        <v>415.08</v>
      </c>
    </row>
    <row r="12" spans="1:49" x14ac:dyDescent="0.25">
      <c r="A12" t="s">
        <v>11</v>
      </c>
      <c r="B12" s="3">
        <v>99.08</v>
      </c>
      <c r="C12" s="3">
        <v>107.17</v>
      </c>
      <c r="D12" s="3">
        <v>108.07</v>
      </c>
      <c r="E12" s="3">
        <v>108.97</v>
      </c>
      <c r="F12" s="3">
        <v>109.87</v>
      </c>
      <c r="G12" s="3">
        <v>110.77</v>
      </c>
      <c r="H12" s="3">
        <v>112.94</v>
      </c>
      <c r="I12" s="3">
        <v>115.12</v>
      </c>
      <c r="J12" s="3">
        <v>117.29</v>
      </c>
      <c r="K12" s="3">
        <v>238.94</v>
      </c>
      <c r="L12" s="3">
        <v>248.27</v>
      </c>
      <c r="M12" s="3">
        <v>252.62</v>
      </c>
      <c r="N12" s="3">
        <v>256.97000000000003</v>
      </c>
      <c r="O12" s="3">
        <v>261.32</v>
      </c>
      <c r="P12" s="3">
        <v>265.67</v>
      </c>
      <c r="Q12" s="3">
        <v>270.04000000000002</v>
      </c>
      <c r="R12" s="3">
        <v>274.47000000000003</v>
      </c>
      <c r="S12" s="3">
        <v>278.91000000000003</v>
      </c>
      <c r="T12" s="3">
        <v>425.02</v>
      </c>
      <c r="U12" s="3">
        <v>431.68</v>
      </c>
      <c r="V12" s="3">
        <v>438.34</v>
      </c>
      <c r="W12" s="3">
        <v>444.99</v>
      </c>
      <c r="X12" s="3">
        <v>451.65</v>
      </c>
      <c r="Y12" s="3">
        <v>458.3</v>
      </c>
      <c r="Z12" s="3">
        <v>464.96</v>
      </c>
      <c r="AA12" s="3">
        <v>471.62</v>
      </c>
      <c r="AB12" s="3">
        <v>478.27</v>
      </c>
      <c r="AC12" s="3">
        <v>484.93</v>
      </c>
      <c r="AD12" s="3">
        <v>491.58</v>
      </c>
      <c r="AE12" s="3">
        <v>498.24</v>
      </c>
      <c r="AF12" s="3">
        <v>498.24</v>
      </c>
      <c r="AG12" s="3">
        <v>498.24</v>
      </c>
      <c r="AH12" s="3">
        <v>498.24</v>
      </c>
      <c r="AI12" s="3">
        <v>498.24</v>
      </c>
      <c r="AJ12" s="3">
        <v>498.24</v>
      </c>
      <c r="AK12" s="3">
        <v>498.24</v>
      </c>
      <c r="AL12" s="3">
        <v>498.24</v>
      </c>
      <c r="AM12" s="3">
        <v>498.24</v>
      </c>
      <c r="AN12" s="3">
        <v>498.24</v>
      </c>
      <c r="AO12" s="3">
        <v>498.24</v>
      </c>
      <c r="AP12" s="3">
        <v>498.24</v>
      </c>
      <c r="AQ12" s="3">
        <v>498.24</v>
      </c>
      <c r="AR12" s="3">
        <v>498.24</v>
      </c>
      <c r="AS12" s="3">
        <v>498.24</v>
      </c>
      <c r="AT12" s="3">
        <v>498.24</v>
      </c>
      <c r="AU12" s="3">
        <v>498.24</v>
      </c>
      <c r="AV12" s="3">
        <v>498.24</v>
      </c>
      <c r="AW12" s="3">
        <v>498.24</v>
      </c>
    </row>
    <row r="13" spans="1:49" x14ac:dyDescent="0.25">
      <c r="A13" s="1" t="s">
        <v>12</v>
      </c>
      <c r="B13" s="3">
        <v>98.75</v>
      </c>
      <c r="C13" s="3">
        <v>106.19</v>
      </c>
      <c r="D13" s="3">
        <v>107.17</v>
      </c>
      <c r="E13" s="3">
        <v>108.15</v>
      </c>
      <c r="F13" s="3">
        <v>109.12</v>
      </c>
      <c r="G13" s="3">
        <v>110.1</v>
      </c>
      <c r="H13" s="3">
        <v>111.08</v>
      </c>
      <c r="I13" s="3">
        <v>112.06</v>
      </c>
      <c r="J13" s="3">
        <v>113.04</v>
      </c>
      <c r="K13" s="3">
        <v>228.03</v>
      </c>
      <c r="L13" s="3">
        <v>235.74</v>
      </c>
      <c r="M13" s="3">
        <v>238.08</v>
      </c>
      <c r="N13" s="3">
        <v>240.43</v>
      </c>
      <c r="O13" s="3">
        <v>242.77</v>
      </c>
      <c r="P13" s="3">
        <v>245.12</v>
      </c>
      <c r="Q13" s="3">
        <v>247.47</v>
      </c>
      <c r="R13" s="3">
        <v>249.81</v>
      </c>
      <c r="S13" s="3">
        <v>252.16</v>
      </c>
      <c r="T13" s="3">
        <v>381.75</v>
      </c>
      <c r="U13" s="3">
        <v>385.27</v>
      </c>
      <c r="V13" s="3">
        <v>388.79</v>
      </c>
      <c r="W13" s="3">
        <v>392.31</v>
      </c>
      <c r="X13" s="3">
        <v>395.83</v>
      </c>
      <c r="Y13" s="3">
        <v>399.35</v>
      </c>
      <c r="Z13" s="3">
        <v>402.87</v>
      </c>
      <c r="AA13" s="3">
        <v>406.44</v>
      </c>
      <c r="AB13" s="3">
        <v>410.02</v>
      </c>
      <c r="AC13" s="3">
        <v>413.61</v>
      </c>
      <c r="AD13" s="3">
        <v>417.2</v>
      </c>
      <c r="AE13" s="3">
        <v>420.79</v>
      </c>
      <c r="AF13" s="3">
        <v>420.79</v>
      </c>
      <c r="AG13" s="3">
        <v>420.79</v>
      </c>
      <c r="AH13" s="3">
        <v>420.79</v>
      </c>
      <c r="AI13" s="3">
        <v>420.79</v>
      </c>
      <c r="AJ13" s="3">
        <v>420.79</v>
      </c>
      <c r="AK13" s="3">
        <v>420.79</v>
      </c>
      <c r="AL13" s="3">
        <v>420.79</v>
      </c>
      <c r="AM13" s="3">
        <v>420.79</v>
      </c>
      <c r="AN13" s="3">
        <v>420.79</v>
      </c>
      <c r="AO13" s="3">
        <v>420.79</v>
      </c>
      <c r="AP13" s="3">
        <v>420.79</v>
      </c>
      <c r="AQ13" s="3">
        <v>420.79</v>
      </c>
      <c r="AR13" s="3">
        <v>420.79</v>
      </c>
      <c r="AS13" s="3">
        <v>420.79</v>
      </c>
      <c r="AT13" s="3">
        <v>420.79</v>
      </c>
      <c r="AU13" s="3">
        <v>420.79</v>
      </c>
      <c r="AV13" s="3">
        <v>420.79</v>
      </c>
      <c r="AW13" s="3">
        <v>420.79</v>
      </c>
    </row>
    <row r="14" spans="1:49" x14ac:dyDescent="0.25">
      <c r="A14" t="s">
        <v>13</v>
      </c>
      <c r="B14" s="3">
        <v>100.17</v>
      </c>
      <c r="C14" s="3">
        <v>107.61</v>
      </c>
      <c r="D14" s="3">
        <v>108.59</v>
      </c>
      <c r="E14" s="3">
        <v>109.56</v>
      </c>
      <c r="F14" s="3">
        <v>110.54</v>
      </c>
      <c r="G14" s="3">
        <v>111.52</v>
      </c>
      <c r="H14" s="3">
        <v>112.5</v>
      </c>
      <c r="I14" s="3">
        <v>113.47</v>
      </c>
      <c r="J14" s="3">
        <v>114.45</v>
      </c>
      <c r="K14" s="3">
        <v>230.86</v>
      </c>
      <c r="L14" s="3">
        <v>238.53</v>
      </c>
      <c r="M14" s="3">
        <v>240.88</v>
      </c>
      <c r="N14" s="3">
        <v>243.23</v>
      </c>
      <c r="O14" s="3">
        <v>245.57</v>
      </c>
      <c r="P14" s="3">
        <v>247.92</v>
      </c>
      <c r="Q14" s="3">
        <v>250.26</v>
      </c>
      <c r="R14" s="3">
        <v>252.61</v>
      </c>
      <c r="S14" s="3">
        <v>254.96</v>
      </c>
      <c r="T14" s="3">
        <v>385.95</v>
      </c>
      <c r="U14" s="3">
        <v>389.47</v>
      </c>
      <c r="V14" s="3">
        <v>392.99</v>
      </c>
      <c r="W14" s="3">
        <v>396.51</v>
      </c>
      <c r="X14" s="3">
        <v>400.03</v>
      </c>
      <c r="Y14" s="3">
        <v>403.54</v>
      </c>
      <c r="Z14" s="3">
        <v>407.13</v>
      </c>
      <c r="AA14" s="3">
        <v>410.71</v>
      </c>
      <c r="AB14" s="3">
        <v>414.3</v>
      </c>
      <c r="AC14" s="3">
        <v>417.89</v>
      </c>
      <c r="AD14" s="3">
        <v>421.48</v>
      </c>
      <c r="AE14" s="3">
        <v>425.07</v>
      </c>
      <c r="AF14" s="3">
        <v>425.07</v>
      </c>
      <c r="AG14" s="3">
        <v>425.07</v>
      </c>
      <c r="AH14" s="3">
        <v>425.07</v>
      </c>
      <c r="AI14" s="3">
        <v>425.07</v>
      </c>
      <c r="AJ14" s="3">
        <v>425.07</v>
      </c>
      <c r="AK14" s="3">
        <v>425.07</v>
      </c>
      <c r="AL14" s="3">
        <v>425.07</v>
      </c>
      <c r="AM14" s="3">
        <v>425.07</v>
      </c>
      <c r="AN14" s="3">
        <v>425.07</v>
      </c>
      <c r="AO14" s="3">
        <v>425.07</v>
      </c>
      <c r="AP14" s="3">
        <v>425.07</v>
      </c>
      <c r="AQ14" s="3">
        <v>425.07</v>
      </c>
      <c r="AR14" s="3">
        <v>425.07</v>
      </c>
      <c r="AS14" s="3">
        <v>425.07</v>
      </c>
      <c r="AT14" s="3">
        <v>425.07</v>
      </c>
      <c r="AU14" s="3">
        <v>425.07</v>
      </c>
      <c r="AV14" s="3">
        <v>425.07</v>
      </c>
      <c r="AW14" s="3">
        <v>425.07</v>
      </c>
    </row>
    <row r="15" spans="1:49" x14ac:dyDescent="0.25">
      <c r="A15" t="s">
        <v>14</v>
      </c>
      <c r="B15" s="3">
        <v>100.82</v>
      </c>
      <c r="C15" s="3">
        <v>108.9</v>
      </c>
      <c r="D15" s="3">
        <v>108.9</v>
      </c>
      <c r="E15" s="3">
        <v>110.76</v>
      </c>
      <c r="F15" s="3">
        <v>110.76</v>
      </c>
      <c r="G15" s="3">
        <v>113.25</v>
      </c>
      <c r="H15" s="3">
        <v>113.25</v>
      </c>
      <c r="I15" s="3">
        <v>118.22</v>
      </c>
      <c r="J15" s="3">
        <v>118.22</v>
      </c>
      <c r="K15" s="3">
        <v>246.4</v>
      </c>
      <c r="L15" s="3">
        <v>251.37</v>
      </c>
      <c r="M15" s="3">
        <v>260.07</v>
      </c>
      <c r="N15" s="3">
        <v>260.07</v>
      </c>
      <c r="O15" s="3">
        <v>268.77999999999997</v>
      </c>
      <c r="P15" s="3">
        <v>268.77999999999997</v>
      </c>
      <c r="Q15" s="3">
        <v>277.64</v>
      </c>
      <c r="R15" s="3">
        <v>277.64</v>
      </c>
      <c r="S15" s="3">
        <v>286.52</v>
      </c>
      <c r="T15" s="3">
        <v>429.78</v>
      </c>
      <c r="U15" s="3">
        <v>443.1</v>
      </c>
      <c r="V15" s="3">
        <v>443.1</v>
      </c>
      <c r="W15" s="3">
        <v>456.41</v>
      </c>
      <c r="X15" s="3">
        <v>456.41</v>
      </c>
      <c r="Y15" s="3">
        <v>469.72</v>
      </c>
      <c r="Z15" s="3">
        <v>469.72</v>
      </c>
      <c r="AA15" s="3">
        <v>483.04</v>
      </c>
      <c r="AB15" s="3">
        <v>483.04</v>
      </c>
      <c r="AC15" s="3">
        <v>496.35</v>
      </c>
      <c r="AD15" s="3">
        <v>496.35</v>
      </c>
      <c r="AE15" s="3">
        <v>509.67</v>
      </c>
      <c r="AF15" s="3">
        <v>509.67</v>
      </c>
      <c r="AG15" s="3">
        <v>509.67</v>
      </c>
      <c r="AH15" s="3">
        <v>509.67</v>
      </c>
      <c r="AI15" s="3">
        <v>509.67</v>
      </c>
      <c r="AJ15" s="3">
        <v>509.67</v>
      </c>
      <c r="AK15" s="3">
        <v>509.67</v>
      </c>
      <c r="AL15" s="3">
        <v>509.67</v>
      </c>
      <c r="AM15" s="3">
        <v>509.67</v>
      </c>
      <c r="AN15" s="3">
        <v>509.67</v>
      </c>
      <c r="AO15" s="3">
        <v>509.67</v>
      </c>
      <c r="AP15" s="3">
        <v>509.67</v>
      </c>
      <c r="AQ15" s="3">
        <v>509.67</v>
      </c>
      <c r="AR15" s="3">
        <v>509.67</v>
      </c>
      <c r="AS15" s="3">
        <v>509.67</v>
      </c>
      <c r="AT15" s="3">
        <v>509.67</v>
      </c>
      <c r="AU15" s="3">
        <v>509.67</v>
      </c>
      <c r="AV15" s="3">
        <v>509.67</v>
      </c>
      <c r="AW15" s="3">
        <v>509.67</v>
      </c>
    </row>
    <row r="16" spans="1:49" x14ac:dyDescent="0.25">
      <c r="A16" t="s">
        <v>15</v>
      </c>
      <c r="B16" s="3">
        <v>101.75</v>
      </c>
      <c r="C16" s="3">
        <v>109.83</v>
      </c>
      <c r="D16" s="3">
        <v>109.83</v>
      </c>
      <c r="E16" s="3">
        <v>111.7</v>
      </c>
      <c r="F16" s="3">
        <v>111.7</v>
      </c>
      <c r="G16" s="3">
        <v>114.18</v>
      </c>
      <c r="H16" s="3">
        <v>114.18</v>
      </c>
      <c r="I16" s="3">
        <v>119.16</v>
      </c>
      <c r="J16" s="3">
        <v>119.16</v>
      </c>
      <c r="K16" s="3">
        <v>248.26</v>
      </c>
      <c r="L16" s="3">
        <v>253.24</v>
      </c>
      <c r="M16" s="3">
        <v>261.94</v>
      </c>
      <c r="N16" s="3">
        <v>261.94</v>
      </c>
      <c r="O16" s="3">
        <v>270.67</v>
      </c>
      <c r="P16" s="3">
        <v>270.67</v>
      </c>
      <c r="Q16" s="3">
        <v>279.55</v>
      </c>
      <c r="R16" s="3">
        <v>279.55</v>
      </c>
      <c r="S16" s="3">
        <v>288.42</v>
      </c>
      <c r="T16" s="3">
        <v>432.63</v>
      </c>
      <c r="U16" s="3">
        <v>445.95</v>
      </c>
      <c r="V16" s="3">
        <v>445.95</v>
      </c>
      <c r="W16" s="3">
        <v>459.26</v>
      </c>
      <c r="X16" s="3">
        <v>459.26</v>
      </c>
      <c r="Y16" s="3">
        <v>472.58</v>
      </c>
      <c r="Z16" s="3">
        <v>472.58</v>
      </c>
      <c r="AA16" s="3">
        <v>485.89</v>
      </c>
      <c r="AB16" s="3">
        <v>485.89</v>
      </c>
      <c r="AC16" s="3">
        <v>499.21</v>
      </c>
      <c r="AD16" s="3">
        <v>499.21</v>
      </c>
      <c r="AE16" s="3">
        <v>499.21</v>
      </c>
      <c r="AF16" s="3">
        <v>499.21</v>
      </c>
      <c r="AG16" s="3">
        <v>499.21</v>
      </c>
      <c r="AH16" s="3">
        <v>499.21</v>
      </c>
      <c r="AI16" s="3">
        <v>499.21</v>
      </c>
      <c r="AJ16" s="3">
        <v>499.21</v>
      </c>
      <c r="AK16" s="3">
        <v>499.21</v>
      </c>
      <c r="AL16" s="3">
        <v>499.21</v>
      </c>
      <c r="AM16" s="3">
        <v>499.21</v>
      </c>
      <c r="AN16" s="3">
        <v>499.21</v>
      </c>
      <c r="AO16" s="3">
        <v>499.21</v>
      </c>
      <c r="AP16" s="3">
        <v>499.21</v>
      </c>
      <c r="AQ16" s="3">
        <v>499.21</v>
      </c>
      <c r="AR16" s="3">
        <v>499.21</v>
      </c>
      <c r="AS16" s="3">
        <v>499.21</v>
      </c>
      <c r="AT16" s="3">
        <v>499.21</v>
      </c>
      <c r="AU16" s="3">
        <v>499.21</v>
      </c>
      <c r="AV16" s="3">
        <v>499.21</v>
      </c>
      <c r="AW16" s="3">
        <v>499.21</v>
      </c>
    </row>
    <row r="17" spans="1:49" x14ac:dyDescent="0.25">
      <c r="A17" t="s">
        <v>16</v>
      </c>
      <c r="B17" s="3">
        <v>102.68</v>
      </c>
      <c r="C17" s="3">
        <v>110.76</v>
      </c>
      <c r="D17" s="3">
        <v>110.76</v>
      </c>
      <c r="E17" s="3">
        <v>112.63</v>
      </c>
      <c r="F17" s="3">
        <v>112.63</v>
      </c>
      <c r="G17" s="3">
        <v>115.12</v>
      </c>
      <c r="H17" s="3">
        <v>115.12</v>
      </c>
      <c r="I17" s="3">
        <v>120.09</v>
      </c>
      <c r="J17" s="3">
        <v>120.09</v>
      </c>
      <c r="K17" s="3">
        <v>250.13</v>
      </c>
      <c r="L17" s="3">
        <v>255.1</v>
      </c>
      <c r="M17" s="3">
        <v>263.8</v>
      </c>
      <c r="N17" s="3">
        <v>263.8</v>
      </c>
      <c r="O17" s="3">
        <v>272.57</v>
      </c>
      <c r="P17" s="3">
        <v>272.57</v>
      </c>
      <c r="Q17" s="3">
        <v>281.45</v>
      </c>
      <c r="R17" s="3">
        <v>281.45</v>
      </c>
      <c r="S17" s="3">
        <v>290.32</v>
      </c>
      <c r="T17" s="3">
        <v>435.49</v>
      </c>
      <c r="U17" s="3">
        <v>448.8</v>
      </c>
      <c r="V17" s="3">
        <v>448.8</v>
      </c>
      <c r="W17" s="3">
        <v>462.12</v>
      </c>
      <c r="X17" s="3">
        <v>462.12</v>
      </c>
      <c r="Y17" s="3">
        <v>475.43</v>
      </c>
      <c r="Z17" s="3">
        <v>475.43</v>
      </c>
      <c r="AA17" s="3">
        <v>488.75</v>
      </c>
      <c r="AB17" s="3">
        <v>488.75</v>
      </c>
      <c r="AC17" s="3">
        <v>502.06</v>
      </c>
      <c r="AD17" s="3">
        <v>502.06</v>
      </c>
      <c r="AE17" s="3">
        <v>515.38</v>
      </c>
      <c r="AF17" s="3">
        <v>515.38</v>
      </c>
      <c r="AG17" s="3">
        <v>515.38</v>
      </c>
      <c r="AH17" s="3">
        <v>515.38</v>
      </c>
      <c r="AI17" s="3">
        <v>515.38</v>
      </c>
      <c r="AJ17" s="3">
        <v>515.38</v>
      </c>
      <c r="AK17" s="3">
        <v>515.38</v>
      </c>
      <c r="AL17" s="3">
        <v>515.38</v>
      </c>
      <c r="AM17" s="3">
        <v>515.38</v>
      </c>
      <c r="AN17" s="3">
        <v>515.38</v>
      </c>
      <c r="AO17" s="3">
        <v>515.38</v>
      </c>
      <c r="AP17" s="3">
        <v>515.38</v>
      </c>
      <c r="AQ17" s="3">
        <v>515.38</v>
      </c>
      <c r="AR17" s="3">
        <v>515.38</v>
      </c>
      <c r="AS17" s="3">
        <v>515.38</v>
      </c>
      <c r="AT17" s="3">
        <v>515.38</v>
      </c>
      <c r="AU17" s="3">
        <v>515.38</v>
      </c>
      <c r="AV17" s="3">
        <v>515.38</v>
      </c>
      <c r="AW17" s="3">
        <v>515.38</v>
      </c>
    </row>
    <row r="18" spans="1:49" x14ac:dyDescent="0.25">
      <c r="A18" t="s">
        <v>17</v>
      </c>
      <c r="B18" s="3">
        <v>102.68</v>
      </c>
      <c r="C18" s="3">
        <v>110.45</v>
      </c>
      <c r="D18" s="3">
        <v>110.45</v>
      </c>
      <c r="E18" s="3">
        <v>112.32</v>
      </c>
      <c r="F18" s="3">
        <v>112.32</v>
      </c>
      <c r="G18" s="3">
        <v>114.18</v>
      </c>
      <c r="H18" s="3">
        <v>114.18</v>
      </c>
      <c r="I18" s="3">
        <v>116.05</v>
      </c>
      <c r="J18" s="3">
        <v>116.05</v>
      </c>
      <c r="K18" s="3">
        <v>235.83</v>
      </c>
      <c r="L18" s="3">
        <v>240.8</v>
      </c>
      <c r="M18" s="3">
        <v>245.78</v>
      </c>
      <c r="N18" s="3">
        <v>245.78</v>
      </c>
      <c r="O18" s="3">
        <v>250.75</v>
      </c>
      <c r="P18" s="3">
        <v>250.75</v>
      </c>
      <c r="Q18" s="3">
        <v>255.72</v>
      </c>
      <c r="R18" s="3">
        <v>255.72</v>
      </c>
      <c r="S18" s="3">
        <v>260.7</v>
      </c>
      <c r="T18" s="3">
        <v>391.05</v>
      </c>
      <c r="U18" s="3">
        <v>398.51</v>
      </c>
      <c r="V18" s="3">
        <v>398.51</v>
      </c>
      <c r="W18" s="3">
        <v>406</v>
      </c>
      <c r="X18" s="3">
        <v>406</v>
      </c>
      <c r="Y18" s="3">
        <v>413.61</v>
      </c>
      <c r="Z18" s="3">
        <v>413.61</v>
      </c>
      <c r="AA18" s="3">
        <v>421.22</v>
      </c>
      <c r="AB18" s="3">
        <v>421.22</v>
      </c>
      <c r="AC18" s="3">
        <v>428.83</v>
      </c>
      <c r="AD18" s="3">
        <v>428.83</v>
      </c>
      <c r="AE18" s="3">
        <v>436.43</v>
      </c>
      <c r="AF18" s="3">
        <v>436.43</v>
      </c>
      <c r="AG18" s="3">
        <v>444.04</v>
      </c>
      <c r="AH18" s="3">
        <v>444.04</v>
      </c>
      <c r="AI18" s="3">
        <v>444.04</v>
      </c>
      <c r="AJ18" s="3">
        <v>444.04</v>
      </c>
      <c r="AK18" s="3">
        <v>444.04</v>
      </c>
      <c r="AL18" s="3">
        <v>444.04</v>
      </c>
      <c r="AM18" s="3">
        <v>444.04</v>
      </c>
      <c r="AN18" s="3">
        <v>444.04</v>
      </c>
      <c r="AO18" s="3">
        <v>444.04</v>
      </c>
      <c r="AP18" s="3">
        <v>444.04</v>
      </c>
      <c r="AQ18" s="3">
        <v>444.04</v>
      </c>
      <c r="AR18" s="3">
        <v>444.04</v>
      </c>
      <c r="AS18" s="3">
        <v>444.04</v>
      </c>
      <c r="AT18" s="3">
        <v>444.04</v>
      </c>
      <c r="AU18" s="3">
        <v>444.04</v>
      </c>
      <c r="AV18" s="3">
        <v>444.04</v>
      </c>
      <c r="AW18" s="3">
        <v>444.04</v>
      </c>
    </row>
    <row r="19" spans="1:49" x14ac:dyDescent="0.25">
      <c r="A19" t="s">
        <v>18</v>
      </c>
      <c r="B19" s="3">
        <v>102.68</v>
      </c>
      <c r="C19" s="3">
        <v>110.45</v>
      </c>
      <c r="D19" s="3">
        <v>110.45</v>
      </c>
      <c r="E19" s="3">
        <v>112.32</v>
      </c>
      <c r="F19" s="3">
        <v>112.32</v>
      </c>
      <c r="G19" s="3">
        <v>114.18</v>
      </c>
      <c r="H19" s="3">
        <v>114.18</v>
      </c>
      <c r="I19" s="3">
        <v>129.11000000000001</v>
      </c>
      <c r="J19" s="3">
        <v>129.11000000000001</v>
      </c>
      <c r="K19" s="3">
        <v>261.94</v>
      </c>
      <c r="L19" s="3">
        <v>266.92</v>
      </c>
      <c r="M19" s="3">
        <v>271.94</v>
      </c>
      <c r="N19" s="3">
        <v>271.94</v>
      </c>
      <c r="O19" s="3">
        <v>277.01</v>
      </c>
      <c r="P19" s="3">
        <v>277.01</v>
      </c>
      <c r="Q19" s="3">
        <v>282.08</v>
      </c>
      <c r="R19" s="3">
        <v>282.08</v>
      </c>
      <c r="S19" s="3">
        <v>287.14999999999998</v>
      </c>
      <c r="T19" s="3">
        <v>430.73</v>
      </c>
      <c r="U19" s="3">
        <v>438.34</v>
      </c>
      <c r="V19" s="3">
        <v>438.34</v>
      </c>
      <c r="W19" s="3">
        <v>445.95</v>
      </c>
      <c r="X19" s="3">
        <v>445.95</v>
      </c>
      <c r="Y19" s="3">
        <v>453.55</v>
      </c>
      <c r="Z19" s="3">
        <v>453.55</v>
      </c>
      <c r="AA19" s="3">
        <v>461.16</v>
      </c>
      <c r="AB19" s="3">
        <v>461.16</v>
      </c>
      <c r="AC19" s="3">
        <v>468.77</v>
      </c>
      <c r="AD19" s="3">
        <v>468.77</v>
      </c>
      <c r="AE19" s="3">
        <v>476.38</v>
      </c>
      <c r="AF19" s="3">
        <v>476.38</v>
      </c>
      <c r="AG19" s="3">
        <v>483.99</v>
      </c>
      <c r="AH19" s="3">
        <v>483.99</v>
      </c>
      <c r="AI19" s="3">
        <v>483.99</v>
      </c>
      <c r="AJ19" s="3">
        <v>483.99</v>
      </c>
      <c r="AK19" s="3">
        <v>483.99</v>
      </c>
      <c r="AL19" s="3">
        <v>483.99</v>
      </c>
      <c r="AM19" s="3">
        <v>483.99</v>
      </c>
      <c r="AN19" s="3">
        <v>483.99</v>
      </c>
      <c r="AO19" s="3">
        <v>483.99</v>
      </c>
      <c r="AP19" s="3">
        <v>483.99</v>
      </c>
      <c r="AQ19" s="3">
        <v>483.99</v>
      </c>
      <c r="AR19" s="3">
        <v>483.99</v>
      </c>
      <c r="AS19" s="3">
        <v>483.99</v>
      </c>
      <c r="AT19" s="3">
        <v>483.99</v>
      </c>
      <c r="AU19" s="3">
        <v>483.99</v>
      </c>
      <c r="AV19" s="3">
        <v>483.99</v>
      </c>
      <c r="AW19" s="3">
        <v>483.99</v>
      </c>
    </row>
    <row r="20" spans="1:49" x14ac:dyDescent="0.25">
      <c r="A20" t="s">
        <v>20</v>
      </c>
      <c r="B20" s="3">
        <v>103.93</v>
      </c>
      <c r="C20" s="3">
        <v>112.01</v>
      </c>
      <c r="D20" s="3">
        <v>112.01</v>
      </c>
      <c r="E20" s="3">
        <v>113.87</v>
      </c>
      <c r="F20" s="3">
        <v>113.87</v>
      </c>
      <c r="G20" s="3">
        <v>116.36</v>
      </c>
      <c r="H20" s="3">
        <v>116.36</v>
      </c>
      <c r="I20" s="3">
        <v>121.33</v>
      </c>
      <c r="J20" s="3">
        <v>121.33</v>
      </c>
      <c r="K20" s="3">
        <v>252.61</v>
      </c>
      <c r="L20" s="3">
        <v>257.58999999999997</v>
      </c>
      <c r="M20" s="3">
        <v>266.29000000000002</v>
      </c>
      <c r="N20" s="3">
        <v>266.29000000000002</v>
      </c>
      <c r="O20" s="3">
        <v>275.11</v>
      </c>
      <c r="P20" s="3">
        <v>275.11</v>
      </c>
      <c r="Q20" s="3">
        <v>283.98</v>
      </c>
      <c r="R20" s="3">
        <v>283.98</v>
      </c>
      <c r="S20" s="3">
        <v>292.86</v>
      </c>
      <c r="T20" s="3">
        <v>439.29</v>
      </c>
      <c r="U20" s="3">
        <v>452.61</v>
      </c>
      <c r="V20" s="3">
        <v>452.61</v>
      </c>
      <c r="W20" s="3">
        <v>465.92</v>
      </c>
      <c r="X20" s="3">
        <v>465.92</v>
      </c>
      <c r="Y20" s="3">
        <v>479.24</v>
      </c>
      <c r="Z20" s="3">
        <v>479.24</v>
      </c>
      <c r="AA20" s="3">
        <v>492.55</v>
      </c>
      <c r="AB20" s="3">
        <v>492.55</v>
      </c>
      <c r="AC20" s="3">
        <v>505.87</v>
      </c>
      <c r="AD20" s="3">
        <v>505.87</v>
      </c>
      <c r="AE20" s="3">
        <v>519.17999999999995</v>
      </c>
      <c r="AF20" s="3">
        <v>519.17999999999995</v>
      </c>
      <c r="AG20" s="3">
        <v>519.17999999999995</v>
      </c>
      <c r="AH20" s="3">
        <v>519.17999999999995</v>
      </c>
      <c r="AI20" s="3">
        <v>519.17999999999995</v>
      </c>
      <c r="AJ20" s="3">
        <v>519.17999999999995</v>
      </c>
      <c r="AK20" s="3">
        <v>519.17999999999995</v>
      </c>
      <c r="AL20" s="3">
        <v>519.17999999999995</v>
      </c>
      <c r="AM20" s="3">
        <v>519.17999999999995</v>
      </c>
      <c r="AN20" s="3">
        <v>519.17999999999995</v>
      </c>
      <c r="AO20" s="3">
        <v>519.17999999999995</v>
      </c>
      <c r="AP20" s="3">
        <v>519.17999999999995</v>
      </c>
      <c r="AQ20" s="3">
        <v>519.17999999999995</v>
      </c>
      <c r="AR20" s="3">
        <v>519.17999999999995</v>
      </c>
      <c r="AS20" s="3">
        <v>519.17999999999995</v>
      </c>
      <c r="AT20" s="3">
        <v>519.17999999999995</v>
      </c>
      <c r="AU20" s="3">
        <v>519.17999999999995</v>
      </c>
      <c r="AV20" s="3">
        <v>519.17999999999995</v>
      </c>
      <c r="AW20" s="3">
        <v>519.17999999999995</v>
      </c>
    </row>
    <row r="21" spans="1:49" x14ac:dyDescent="0.25">
      <c r="A21" t="s">
        <v>21</v>
      </c>
      <c r="B21" s="3">
        <v>106.41</v>
      </c>
      <c r="C21" s="3">
        <v>114.49</v>
      </c>
      <c r="D21" s="3">
        <v>114.49</v>
      </c>
      <c r="E21" s="3">
        <v>116.36</v>
      </c>
      <c r="F21" s="3">
        <v>116.36</v>
      </c>
      <c r="G21" s="3">
        <v>118.85</v>
      </c>
      <c r="H21" s="3">
        <v>118.85</v>
      </c>
      <c r="I21" s="3">
        <v>123.82</v>
      </c>
      <c r="J21" s="3">
        <v>123.82</v>
      </c>
      <c r="K21" s="3">
        <v>257.58999999999997</v>
      </c>
      <c r="L21" s="3">
        <v>262.56</v>
      </c>
      <c r="M21" s="3">
        <v>271.3</v>
      </c>
      <c r="N21" s="3">
        <v>271.3</v>
      </c>
      <c r="O21" s="3">
        <v>280.18</v>
      </c>
      <c r="P21" s="3">
        <v>280.18</v>
      </c>
      <c r="Q21" s="3">
        <v>289.06</v>
      </c>
      <c r="R21" s="3">
        <v>289.06</v>
      </c>
      <c r="S21" s="3">
        <v>297.93</v>
      </c>
      <c r="T21" s="3">
        <v>446.9</v>
      </c>
      <c r="U21" s="3">
        <v>460.22</v>
      </c>
      <c r="V21" s="3">
        <v>460.22</v>
      </c>
      <c r="W21" s="3">
        <v>473.53</v>
      </c>
      <c r="X21" s="3">
        <v>473.53</v>
      </c>
      <c r="Y21" s="3">
        <v>486.84</v>
      </c>
      <c r="Z21" s="3">
        <v>486.84</v>
      </c>
      <c r="AA21" s="3">
        <v>500.16</v>
      </c>
      <c r="AB21" s="3">
        <v>500.16</v>
      </c>
      <c r="AC21" s="3">
        <v>513.47</v>
      </c>
      <c r="AD21" s="3">
        <v>513.47</v>
      </c>
      <c r="AE21" s="3">
        <v>526.79</v>
      </c>
      <c r="AF21" s="3">
        <v>526.79</v>
      </c>
      <c r="AG21" s="3">
        <v>526.79</v>
      </c>
      <c r="AH21" s="3">
        <v>526.79</v>
      </c>
      <c r="AI21" s="3">
        <v>526.79</v>
      </c>
      <c r="AJ21" s="3">
        <v>526.79</v>
      </c>
      <c r="AK21" s="3">
        <v>526.79</v>
      </c>
      <c r="AL21" s="3">
        <v>526.79</v>
      </c>
      <c r="AM21" s="3">
        <v>526.79</v>
      </c>
      <c r="AN21" s="3">
        <v>526.79</v>
      </c>
      <c r="AO21" s="3">
        <v>526.79</v>
      </c>
      <c r="AP21" s="3">
        <v>526.79</v>
      </c>
      <c r="AQ21" s="3">
        <v>526.79</v>
      </c>
      <c r="AR21" s="3">
        <v>526.79</v>
      </c>
      <c r="AS21" s="3">
        <v>526.79</v>
      </c>
      <c r="AT21" s="3">
        <v>526.79</v>
      </c>
      <c r="AU21" s="3">
        <v>526.79</v>
      </c>
      <c r="AV21" s="3">
        <v>526.79</v>
      </c>
      <c r="AW21" s="3">
        <v>526.79</v>
      </c>
    </row>
    <row r="22" spans="1:49" x14ac:dyDescent="0.25">
      <c r="A22" t="s">
        <v>19</v>
      </c>
      <c r="B22" s="3">
        <v>106.41</v>
      </c>
      <c r="C22" s="3">
        <v>114.49</v>
      </c>
      <c r="D22" s="3">
        <v>114.49</v>
      </c>
      <c r="E22" s="3">
        <v>116.36</v>
      </c>
      <c r="F22" s="3">
        <v>116.36</v>
      </c>
      <c r="G22" s="3">
        <v>118.85</v>
      </c>
      <c r="H22" s="3">
        <v>118.85</v>
      </c>
      <c r="I22" s="3">
        <v>134.91</v>
      </c>
      <c r="J22" s="3">
        <v>134.91</v>
      </c>
      <c r="K22" s="3">
        <v>277.43</v>
      </c>
      <c r="L22" s="3">
        <v>282.5</v>
      </c>
      <c r="M22" s="3">
        <v>290.11</v>
      </c>
      <c r="N22" s="3">
        <v>290.11</v>
      </c>
      <c r="O22" s="3">
        <v>297.72000000000003</v>
      </c>
      <c r="P22" s="3">
        <v>297.72000000000003</v>
      </c>
      <c r="Q22" s="3">
        <v>305.33</v>
      </c>
      <c r="R22" s="3">
        <v>305.33</v>
      </c>
      <c r="S22" s="3">
        <v>312.94</v>
      </c>
      <c r="T22" s="3">
        <v>469.41</v>
      </c>
      <c r="U22" s="3">
        <v>480.82</v>
      </c>
      <c r="V22" s="3">
        <v>480.82</v>
      </c>
      <c r="W22" s="3">
        <v>492.23</v>
      </c>
      <c r="X22" s="3">
        <v>492.23</v>
      </c>
      <c r="Y22" s="3">
        <v>503.64</v>
      </c>
      <c r="Z22" s="3">
        <v>503.64</v>
      </c>
      <c r="AA22" s="3">
        <v>515.04999999999995</v>
      </c>
      <c r="AB22" s="3">
        <v>515.04999999999995</v>
      </c>
      <c r="AC22" s="3">
        <v>526.47</v>
      </c>
      <c r="AD22" s="3">
        <v>526.47</v>
      </c>
      <c r="AE22" s="3">
        <v>526.47</v>
      </c>
      <c r="AF22" s="3">
        <v>526.47</v>
      </c>
      <c r="AG22" s="3">
        <v>526.47</v>
      </c>
      <c r="AH22" s="3">
        <v>526.47</v>
      </c>
      <c r="AI22" s="3">
        <v>526.47</v>
      </c>
      <c r="AJ22" s="3">
        <v>526.47</v>
      </c>
      <c r="AK22" s="3">
        <v>526.47</v>
      </c>
      <c r="AL22" s="3">
        <v>526.47</v>
      </c>
      <c r="AM22" s="3">
        <v>526.47</v>
      </c>
      <c r="AN22" s="3">
        <v>526.47</v>
      </c>
      <c r="AO22" s="3">
        <v>526.47</v>
      </c>
      <c r="AP22" s="3">
        <v>526.47</v>
      </c>
      <c r="AQ22" s="3">
        <v>526.47</v>
      </c>
      <c r="AR22" s="3">
        <v>526.47</v>
      </c>
      <c r="AS22" s="3">
        <v>526.47</v>
      </c>
      <c r="AT22" s="3">
        <v>526.47</v>
      </c>
      <c r="AU22" s="3">
        <v>526.47</v>
      </c>
      <c r="AV22" s="3">
        <v>526.47</v>
      </c>
      <c r="AW22" s="3">
        <v>526.47</v>
      </c>
    </row>
    <row r="23" spans="1:49" x14ac:dyDescent="0.25">
      <c r="A23" t="s">
        <v>22</v>
      </c>
      <c r="B23" s="3">
        <v>107.03</v>
      </c>
      <c r="C23" s="3">
        <v>114.8</v>
      </c>
      <c r="D23" s="3">
        <v>114.8</v>
      </c>
      <c r="E23" s="3">
        <v>116.67</v>
      </c>
      <c r="F23" s="3">
        <v>116.67</v>
      </c>
      <c r="G23" s="3">
        <v>118.54</v>
      </c>
      <c r="H23" s="3">
        <v>118.54</v>
      </c>
      <c r="I23" s="3">
        <v>120.4</v>
      </c>
      <c r="J23" s="3">
        <v>120.4</v>
      </c>
      <c r="K23" s="3">
        <v>244.53</v>
      </c>
      <c r="L23" s="3">
        <v>249.51</v>
      </c>
      <c r="M23" s="3">
        <v>254.48</v>
      </c>
      <c r="N23" s="3">
        <v>254.48</v>
      </c>
      <c r="O23" s="3">
        <v>259.45</v>
      </c>
      <c r="P23" s="3">
        <v>259.45</v>
      </c>
      <c r="Q23" s="3">
        <v>264.43</v>
      </c>
      <c r="R23" s="3">
        <v>264.43</v>
      </c>
      <c r="S23" s="3">
        <v>269.39999999999998</v>
      </c>
      <c r="T23" s="3">
        <v>404.1</v>
      </c>
      <c r="U23" s="3">
        <v>411.71</v>
      </c>
      <c r="V23" s="3">
        <v>411.71</v>
      </c>
      <c r="W23" s="3">
        <v>419.32</v>
      </c>
      <c r="X23" s="3">
        <v>419.32</v>
      </c>
      <c r="Y23" s="3">
        <v>426.93</v>
      </c>
      <c r="Z23" s="3">
        <v>426.93</v>
      </c>
      <c r="AA23" s="3">
        <v>434.53</v>
      </c>
      <c r="AB23" s="3">
        <v>434.53</v>
      </c>
      <c r="AC23" s="3">
        <v>442.14</v>
      </c>
      <c r="AD23" s="3">
        <v>442.14</v>
      </c>
      <c r="AE23" s="3">
        <v>449.75</v>
      </c>
      <c r="AF23" s="3">
        <v>449.75</v>
      </c>
      <c r="AG23" s="3">
        <v>457.36</v>
      </c>
      <c r="AH23" s="3">
        <v>457.36</v>
      </c>
      <c r="AI23" s="3">
        <v>457.36</v>
      </c>
      <c r="AJ23" s="3">
        <v>457.36</v>
      </c>
      <c r="AK23" s="3">
        <v>457.36</v>
      </c>
      <c r="AL23" s="3">
        <v>457.36</v>
      </c>
      <c r="AM23" s="3">
        <v>457.36</v>
      </c>
      <c r="AN23" s="3">
        <v>457.36</v>
      </c>
      <c r="AO23" s="3">
        <v>457.36</v>
      </c>
      <c r="AP23" s="3">
        <v>457.36</v>
      </c>
      <c r="AQ23" s="3">
        <v>457.36</v>
      </c>
      <c r="AR23" s="3">
        <v>457.36</v>
      </c>
      <c r="AS23" s="3">
        <v>457.36</v>
      </c>
      <c r="AT23" s="3">
        <v>457.36</v>
      </c>
      <c r="AU23" s="3">
        <v>457.36</v>
      </c>
      <c r="AV23" s="3">
        <v>457.36</v>
      </c>
      <c r="AW23" s="3">
        <v>457.36</v>
      </c>
    </row>
    <row r="24" spans="1:49" x14ac:dyDescent="0.25">
      <c r="A24" t="s">
        <v>23</v>
      </c>
      <c r="B24" s="3">
        <v>109.36</v>
      </c>
      <c r="C24" s="3">
        <v>116.55</v>
      </c>
      <c r="D24" s="3">
        <v>117.09</v>
      </c>
      <c r="E24" s="3">
        <v>117.63</v>
      </c>
      <c r="F24" s="3">
        <v>118.17</v>
      </c>
      <c r="G24" s="3">
        <v>118.7</v>
      </c>
      <c r="H24" s="3">
        <v>119.24</v>
      </c>
      <c r="I24" s="3">
        <v>119.78</v>
      </c>
      <c r="J24" s="3">
        <v>120.32</v>
      </c>
      <c r="K24" s="3">
        <v>241.71</v>
      </c>
      <c r="L24" s="3">
        <v>248.09</v>
      </c>
      <c r="M24" s="3">
        <v>249.16</v>
      </c>
      <c r="N24" s="3">
        <v>250.24</v>
      </c>
      <c r="O24" s="3">
        <v>251.31</v>
      </c>
      <c r="P24" s="3">
        <v>252.39</v>
      </c>
      <c r="Q24" s="3">
        <v>253.46</v>
      </c>
      <c r="R24" s="3">
        <v>254.54</v>
      </c>
      <c r="S24" s="3">
        <v>255.61</v>
      </c>
      <c r="T24" s="3">
        <v>385.03</v>
      </c>
      <c r="U24" s="3">
        <v>386.65</v>
      </c>
      <c r="V24" s="3">
        <v>388.26</v>
      </c>
      <c r="W24" s="3">
        <v>389.87</v>
      </c>
      <c r="X24" s="3">
        <v>391.48</v>
      </c>
      <c r="Y24" s="3">
        <v>393.1</v>
      </c>
      <c r="Z24" s="3">
        <v>394.71</v>
      </c>
      <c r="AA24" s="3">
        <v>396.32</v>
      </c>
      <c r="AB24" s="3">
        <v>397.94</v>
      </c>
      <c r="AC24" s="3">
        <v>399.55</v>
      </c>
      <c r="AD24" s="3">
        <v>399.55</v>
      </c>
      <c r="AE24" s="3">
        <v>399.55</v>
      </c>
      <c r="AF24" s="3">
        <v>399.55</v>
      </c>
      <c r="AG24" s="3">
        <v>399.55</v>
      </c>
      <c r="AH24" s="3">
        <v>399.55</v>
      </c>
      <c r="AI24" s="3">
        <v>399.55</v>
      </c>
      <c r="AJ24" s="3">
        <v>399.55</v>
      </c>
      <c r="AK24" s="3">
        <v>399.55</v>
      </c>
      <c r="AL24" s="3">
        <v>399.55</v>
      </c>
      <c r="AM24" s="3">
        <v>399.55</v>
      </c>
      <c r="AN24" s="3">
        <v>399.55</v>
      </c>
      <c r="AO24" s="3">
        <v>399.55</v>
      </c>
      <c r="AP24" s="3">
        <v>399.55</v>
      </c>
      <c r="AQ24" s="3">
        <v>399.55</v>
      </c>
      <c r="AR24" s="3">
        <v>399.55</v>
      </c>
      <c r="AS24" s="3">
        <v>399.55</v>
      </c>
      <c r="AT24" s="3">
        <v>399.55</v>
      </c>
      <c r="AU24" s="3">
        <v>399.55</v>
      </c>
      <c r="AV24" s="3">
        <v>399.55</v>
      </c>
      <c r="AW24" s="3">
        <v>399.55</v>
      </c>
    </row>
    <row r="25" spans="1:49" x14ac:dyDescent="0.25">
      <c r="A25" t="s">
        <v>24</v>
      </c>
      <c r="B25" s="3">
        <v>109.52</v>
      </c>
      <c r="C25" s="3">
        <v>117.6</v>
      </c>
      <c r="D25" s="3">
        <v>117.6</v>
      </c>
      <c r="E25" s="3">
        <v>119.47</v>
      </c>
      <c r="F25" s="3">
        <v>119.47</v>
      </c>
      <c r="G25" s="3">
        <v>121.95</v>
      </c>
      <c r="H25" s="3">
        <v>121.95</v>
      </c>
      <c r="I25" s="3">
        <v>126.93</v>
      </c>
      <c r="J25" s="3">
        <v>126.93</v>
      </c>
      <c r="K25" s="3">
        <v>263.8</v>
      </c>
      <c r="L25" s="3">
        <v>268.77999999999997</v>
      </c>
      <c r="M25" s="3">
        <v>277.64</v>
      </c>
      <c r="N25" s="3">
        <v>277.64</v>
      </c>
      <c r="O25" s="3">
        <v>286.52</v>
      </c>
      <c r="P25" s="3">
        <v>286.52</v>
      </c>
      <c r="Q25" s="3">
        <v>295.39999999999998</v>
      </c>
      <c r="R25" s="3">
        <v>295.39999999999998</v>
      </c>
      <c r="S25" s="3">
        <v>304.27</v>
      </c>
      <c r="T25" s="3">
        <v>456.41</v>
      </c>
      <c r="U25" s="3">
        <v>469.72</v>
      </c>
      <c r="V25" s="3">
        <v>469.72</v>
      </c>
      <c r="W25" s="3">
        <v>483.04</v>
      </c>
      <c r="X25" s="3">
        <v>483.04</v>
      </c>
      <c r="Y25" s="3">
        <v>496.35</v>
      </c>
      <c r="Z25" s="3">
        <v>496.35</v>
      </c>
      <c r="AA25" s="3">
        <v>509.67</v>
      </c>
      <c r="AB25" s="3">
        <v>509.67</v>
      </c>
      <c r="AC25" s="3">
        <v>522.98</v>
      </c>
      <c r="AD25" s="3">
        <v>522.98</v>
      </c>
      <c r="AE25" s="3">
        <v>536.29999999999995</v>
      </c>
      <c r="AF25" s="3">
        <v>536.29999999999995</v>
      </c>
      <c r="AG25" s="3">
        <v>536.29999999999995</v>
      </c>
      <c r="AH25" s="3">
        <v>536.29999999999995</v>
      </c>
      <c r="AI25" s="3">
        <v>536.29999999999995</v>
      </c>
      <c r="AJ25" s="3">
        <v>536.29999999999995</v>
      </c>
      <c r="AK25" s="3">
        <v>536.29999999999995</v>
      </c>
      <c r="AL25" s="3">
        <v>536.29999999999995</v>
      </c>
      <c r="AM25" s="3">
        <v>536.29999999999995</v>
      </c>
      <c r="AN25" s="3">
        <v>536.29999999999995</v>
      </c>
      <c r="AO25" s="3">
        <v>536.29999999999995</v>
      </c>
      <c r="AP25" s="3">
        <v>536.29999999999995</v>
      </c>
      <c r="AQ25" s="3">
        <v>536.29999999999995</v>
      </c>
      <c r="AR25" s="3">
        <v>536.29999999999995</v>
      </c>
      <c r="AS25" s="3">
        <v>536.29999999999995</v>
      </c>
      <c r="AT25" s="3">
        <v>536.29999999999995</v>
      </c>
      <c r="AU25" s="3">
        <v>536.29999999999995</v>
      </c>
      <c r="AV25" s="3">
        <v>536.29999999999995</v>
      </c>
      <c r="AW25" s="3">
        <v>536.29999999999995</v>
      </c>
    </row>
    <row r="26" spans="1:49" x14ac:dyDescent="0.25">
      <c r="A26" t="s">
        <v>25</v>
      </c>
      <c r="B26" s="3">
        <v>111.39</v>
      </c>
      <c r="C26" s="3">
        <v>119.16</v>
      </c>
      <c r="D26" s="3">
        <v>119.16</v>
      </c>
      <c r="E26" s="3">
        <v>121.02</v>
      </c>
      <c r="F26" s="3">
        <v>121.02</v>
      </c>
      <c r="G26" s="3">
        <v>122.89</v>
      </c>
      <c r="H26" s="3">
        <v>122.89</v>
      </c>
      <c r="I26" s="3">
        <v>124.75</v>
      </c>
      <c r="J26" s="3">
        <v>124.75</v>
      </c>
      <c r="K26" s="3">
        <v>253.24</v>
      </c>
      <c r="L26" s="3">
        <v>258.20999999999998</v>
      </c>
      <c r="M26" s="3">
        <v>263.18</v>
      </c>
      <c r="N26" s="3">
        <v>263.18</v>
      </c>
      <c r="O26" s="3">
        <v>268.16000000000003</v>
      </c>
      <c r="P26" s="3">
        <v>268.16000000000003</v>
      </c>
      <c r="Q26" s="3">
        <v>273.2</v>
      </c>
      <c r="R26" s="3">
        <v>273.2</v>
      </c>
      <c r="S26" s="3">
        <v>278.27999999999997</v>
      </c>
      <c r="T26" s="3">
        <v>417.42</v>
      </c>
      <c r="U26" s="3">
        <v>425.02</v>
      </c>
      <c r="V26" s="3">
        <v>425.02</v>
      </c>
      <c r="W26" s="3">
        <v>432.63</v>
      </c>
      <c r="X26" s="3">
        <v>432.63</v>
      </c>
      <c r="Y26" s="3">
        <v>440.24</v>
      </c>
      <c r="Z26" s="3">
        <v>440.24</v>
      </c>
      <c r="AA26" s="3">
        <v>447.85</v>
      </c>
      <c r="AB26" s="3">
        <v>447.85</v>
      </c>
      <c r="AC26" s="3">
        <v>455.45</v>
      </c>
      <c r="AD26" s="3">
        <v>455.45</v>
      </c>
      <c r="AE26" s="3">
        <v>463.06</v>
      </c>
      <c r="AF26" s="3">
        <v>463.06</v>
      </c>
      <c r="AG26" s="3">
        <v>470.67</v>
      </c>
      <c r="AH26" s="3">
        <v>470.67</v>
      </c>
      <c r="AI26" s="3">
        <v>470.67</v>
      </c>
      <c r="AJ26" s="3">
        <v>470.67</v>
      </c>
      <c r="AK26" s="3">
        <v>470.67</v>
      </c>
      <c r="AL26" s="3">
        <v>470.67</v>
      </c>
      <c r="AM26" s="3">
        <v>470.67</v>
      </c>
      <c r="AN26" s="3">
        <v>470.67</v>
      </c>
      <c r="AO26" s="3">
        <v>470.67</v>
      </c>
      <c r="AP26" s="3">
        <v>470.67</v>
      </c>
      <c r="AQ26" s="3">
        <v>470.67</v>
      </c>
      <c r="AR26" s="3">
        <v>470.67</v>
      </c>
      <c r="AS26" s="3">
        <v>470.67</v>
      </c>
      <c r="AT26" s="3">
        <v>470.67</v>
      </c>
      <c r="AU26" s="3">
        <v>470.67</v>
      </c>
      <c r="AV26" s="3">
        <v>470.67</v>
      </c>
      <c r="AW26" s="3">
        <v>470.67</v>
      </c>
    </row>
    <row r="27" spans="1:49" x14ac:dyDescent="0.25">
      <c r="A27" t="s">
        <v>26</v>
      </c>
      <c r="B27" s="3">
        <v>95.98</v>
      </c>
      <c r="C27" s="3">
        <v>104.06</v>
      </c>
      <c r="D27" s="3">
        <v>104.96</v>
      </c>
      <c r="E27" s="3">
        <v>105.86</v>
      </c>
      <c r="F27" s="3">
        <v>106.76</v>
      </c>
      <c r="G27" s="3">
        <v>107.66</v>
      </c>
      <c r="H27" s="3">
        <v>109.83</v>
      </c>
      <c r="I27" s="3">
        <v>112.01</v>
      </c>
      <c r="J27" s="3">
        <v>114.19</v>
      </c>
      <c r="K27" s="3">
        <v>232.72</v>
      </c>
      <c r="L27" s="3">
        <v>242.05</v>
      </c>
      <c r="M27" s="3">
        <v>246.4</v>
      </c>
      <c r="N27" s="3">
        <v>250.75</v>
      </c>
      <c r="O27" s="3">
        <v>255.1</v>
      </c>
      <c r="P27" s="3">
        <v>259.45999999999998</v>
      </c>
      <c r="Q27" s="3">
        <v>263.81</v>
      </c>
      <c r="R27" s="3">
        <v>268.16000000000003</v>
      </c>
      <c r="S27" s="3">
        <v>272.57</v>
      </c>
      <c r="T27" s="3">
        <v>415.51</v>
      </c>
      <c r="U27" s="3">
        <v>422.17</v>
      </c>
      <c r="V27" s="3">
        <v>428.83</v>
      </c>
      <c r="W27" s="3">
        <v>435.48</v>
      </c>
      <c r="X27" s="3">
        <v>442.14</v>
      </c>
      <c r="Y27" s="3">
        <v>448.8</v>
      </c>
      <c r="Z27" s="3">
        <v>455.45</v>
      </c>
      <c r="AA27" s="3">
        <v>462.11</v>
      </c>
      <c r="AB27" s="3">
        <v>468.76</v>
      </c>
      <c r="AC27" s="3">
        <v>475.42</v>
      </c>
      <c r="AD27" s="3">
        <v>482.07</v>
      </c>
      <c r="AE27" s="3">
        <v>488.73</v>
      </c>
      <c r="AF27" s="3">
        <v>488.73</v>
      </c>
      <c r="AG27" s="3">
        <v>488.73</v>
      </c>
      <c r="AH27" s="3">
        <v>488.73</v>
      </c>
      <c r="AI27" s="3">
        <v>488.73</v>
      </c>
      <c r="AJ27" s="3">
        <v>488.73</v>
      </c>
      <c r="AK27" s="3">
        <v>488.73</v>
      </c>
      <c r="AL27" s="3">
        <v>488.73</v>
      </c>
      <c r="AM27" s="3">
        <v>488.73</v>
      </c>
      <c r="AN27" s="3">
        <v>488.73</v>
      </c>
      <c r="AO27" s="3">
        <v>488.73</v>
      </c>
      <c r="AP27" s="3">
        <v>488.73</v>
      </c>
      <c r="AQ27" s="3">
        <v>488.73</v>
      </c>
      <c r="AR27" s="3">
        <v>488.73</v>
      </c>
      <c r="AS27" s="3">
        <v>488.73</v>
      </c>
      <c r="AT27" s="3">
        <v>488.73</v>
      </c>
      <c r="AU27" s="3">
        <v>488.73</v>
      </c>
      <c r="AV27" s="3">
        <v>488.73</v>
      </c>
      <c r="AW27" s="3">
        <v>488.73</v>
      </c>
    </row>
    <row r="28" spans="1:49" x14ac:dyDescent="0.25">
      <c r="A28" t="s">
        <v>27</v>
      </c>
      <c r="B28" s="3">
        <v>112.63</v>
      </c>
      <c r="C28" s="3">
        <v>120.71</v>
      </c>
      <c r="D28" s="3">
        <v>120.71</v>
      </c>
      <c r="E28" s="3">
        <v>122.58</v>
      </c>
      <c r="F28" s="3">
        <v>122.58</v>
      </c>
      <c r="G28" s="3">
        <v>125.06</v>
      </c>
      <c r="H28" s="3">
        <v>125.06</v>
      </c>
      <c r="I28" s="3">
        <v>130.04</v>
      </c>
      <c r="J28" s="3">
        <v>130.04</v>
      </c>
      <c r="K28" s="3">
        <v>270.04000000000002</v>
      </c>
      <c r="L28" s="3">
        <v>275.11</v>
      </c>
      <c r="M28" s="3">
        <v>283.98</v>
      </c>
      <c r="N28" s="3">
        <v>283.98</v>
      </c>
      <c r="O28" s="3">
        <v>292.86</v>
      </c>
      <c r="P28" s="3">
        <v>292.86</v>
      </c>
      <c r="Q28" s="3">
        <v>301.74</v>
      </c>
      <c r="R28" s="3">
        <v>301.74</v>
      </c>
      <c r="S28" s="3">
        <v>310.61</v>
      </c>
      <c r="T28" s="3">
        <v>465.92</v>
      </c>
      <c r="U28" s="3">
        <v>479.24</v>
      </c>
      <c r="V28" s="3">
        <v>479.24</v>
      </c>
      <c r="W28" s="3">
        <v>492.55</v>
      </c>
      <c r="X28" s="3">
        <v>492.55</v>
      </c>
      <c r="Y28" s="3">
        <v>505.87</v>
      </c>
      <c r="Z28" s="3">
        <v>505.87</v>
      </c>
      <c r="AA28" s="3">
        <v>519.17999999999995</v>
      </c>
      <c r="AB28" s="3">
        <v>519.17999999999995</v>
      </c>
      <c r="AC28" s="3">
        <v>532.5</v>
      </c>
      <c r="AD28" s="3">
        <v>532.5</v>
      </c>
      <c r="AE28" s="3">
        <v>545.80999999999995</v>
      </c>
      <c r="AF28" s="3">
        <v>545.80999999999995</v>
      </c>
      <c r="AG28" s="3">
        <v>545.80999999999995</v>
      </c>
      <c r="AH28" s="3">
        <v>545.80999999999995</v>
      </c>
      <c r="AI28" s="3">
        <v>545.80999999999995</v>
      </c>
      <c r="AJ28" s="3">
        <v>545.80999999999995</v>
      </c>
      <c r="AK28" s="3">
        <v>545.80999999999995</v>
      </c>
      <c r="AL28" s="3">
        <v>545.80999999999995</v>
      </c>
      <c r="AM28" s="3">
        <v>545.80999999999995</v>
      </c>
      <c r="AN28" s="3">
        <v>545.80999999999995</v>
      </c>
      <c r="AO28" s="3">
        <v>545.80999999999995</v>
      </c>
      <c r="AP28" s="3">
        <v>545.80999999999995</v>
      </c>
      <c r="AQ28" s="3">
        <v>545.80999999999995</v>
      </c>
      <c r="AR28" s="3">
        <v>545.80999999999995</v>
      </c>
      <c r="AS28" s="3">
        <v>545.80999999999995</v>
      </c>
      <c r="AT28" s="3">
        <v>545.80999999999995</v>
      </c>
      <c r="AU28" s="3">
        <v>545.80999999999995</v>
      </c>
      <c r="AV28" s="3">
        <v>545.80999999999995</v>
      </c>
      <c r="AW28" s="3">
        <v>545.80999999999995</v>
      </c>
    </row>
    <row r="29" spans="1:49" x14ac:dyDescent="0.25">
      <c r="A29" t="s">
        <v>28</v>
      </c>
      <c r="B29" s="3">
        <v>113.35</v>
      </c>
      <c r="C29" s="3">
        <v>121.13</v>
      </c>
      <c r="D29" s="3">
        <v>121.13</v>
      </c>
      <c r="E29" s="3">
        <v>122.99</v>
      </c>
      <c r="F29" s="3">
        <v>122.99</v>
      </c>
      <c r="G29" s="3">
        <v>124.86</v>
      </c>
      <c r="H29" s="3">
        <v>124.86</v>
      </c>
      <c r="I29" s="3">
        <v>126.72</v>
      </c>
      <c r="J29" s="3">
        <v>126.72</v>
      </c>
      <c r="K29" s="3">
        <v>257.17</v>
      </c>
      <c r="L29" s="3">
        <v>262.14999999999998</v>
      </c>
      <c r="M29" s="3">
        <v>267.12</v>
      </c>
      <c r="N29" s="3">
        <v>267.12</v>
      </c>
      <c r="O29" s="3">
        <v>272.14999999999998</v>
      </c>
      <c r="P29" s="3">
        <v>272.14999999999998</v>
      </c>
      <c r="Q29" s="3">
        <v>277.22000000000003</v>
      </c>
      <c r="R29" s="3">
        <v>277.22000000000003</v>
      </c>
      <c r="S29" s="3">
        <v>282.29000000000002</v>
      </c>
      <c r="T29" s="3">
        <v>423.44</v>
      </c>
      <c r="U29" s="3">
        <v>431.05</v>
      </c>
      <c r="V29" s="3">
        <v>431.05</v>
      </c>
      <c r="W29" s="3">
        <v>438.66</v>
      </c>
      <c r="X29" s="3">
        <v>438.66</v>
      </c>
      <c r="Y29" s="3">
        <v>446.26</v>
      </c>
      <c r="Z29" s="3">
        <v>446.26</v>
      </c>
      <c r="AA29" s="3">
        <v>453.87</v>
      </c>
      <c r="AB29" s="3">
        <v>453.87</v>
      </c>
      <c r="AC29" s="3">
        <v>461.48</v>
      </c>
      <c r="AD29" s="3">
        <v>461.48</v>
      </c>
      <c r="AE29" s="3">
        <v>469.08</v>
      </c>
      <c r="AF29" s="3">
        <v>469.08</v>
      </c>
      <c r="AG29" s="3">
        <v>476.69</v>
      </c>
      <c r="AH29" s="3">
        <v>476.69</v>
      </c>
      <c r="AI29" s="3">
        <v>476.69</v>
      </c>
      <c r="AJ29" s="3">
        <v>476.69</v>
      </c>
      <c r="AK29" s="3">
        <v>476.69</v>
      </c>
      <c r="AL29" s="3">
        <v>476.69</v>
      </c>
      <c r="AM29" s="3">
        <v>476.69</v>
      </c>
      <c r="AN29" s="3">
        <v>476.69</v>
      </c>
      <c r="AO29" s="3">
        <v>476.69</v>
      </c>
      <c r="AP29" s="3">
        <v>476.69</v>
      </c>
      <c r="AQ29" s="3">
        <v>476.69</v>
      </c>
      <c r="AR29" s="3">
        <v>476.69</v>
      </c>
      <c r="AS29" s="3">
        <v>476.69</v>
      </c>
      <c r="AT29" s="3">
        <v>476.69</v>
      </c>
      <c r="AU29" s="3">
        <v>476.69</v>
      </c>
      <c r="AV29" s="3">
        <v>476.69</v>
      </c>
      <c r="AW29" s="3">
        <v>476.69</v>
      </c>
    </row>
    <row r="30" spans="1:49" x14ac:dyDescent="0.25">
      <c r="A30" t="s">
        <v>29</v>
      </c>
      <c r="B30" s="3">
        <v>115.32</v>
      </c>
      <c r="C30" s="3">
        <v>123.72</v>
      </c>
      <c r="D30" s="3">
        <v>123.72</v>
      </c>
      <c r="E30" s="3">
        <v>127.45</v>
      </c>
      <c r="F30" s="3">
        <v>127.45</v>
      </c>
      <c r="G30" s="3">
        <v>131.18</v>
      </c>
      <c r="H30" s="3">
        <v>131.18</v>
      </c>
      <c r="I30" s="3">
        <v>134.91</v>
      </c>
      <c r="J30" s="3">
        <v>134.91</v>
      </c>
      <c r="K30" s="3">
        <v>277.43</v>
      </c>
      <c r="L30" s="3">
        <v>282.5</v>
      </c>
      <c r="M30" s="3">
        <v>290.11</v>
      </c>
      <c r="N30" s="3">
        <v>290.11</v>
      </c>
      <c r="O30" s="3">
        <v>297.72000000000003</v>
      </c>
      <c r="P30" s="3">
        <v>297.72000000000003</v>
      </c>
      <c r="Q30" s="3">
        <v>305.33</v>
      </c>
      <c r="R30" s="3">
        <v>305.33</v>
      </c>
      <c r="S30" s="3">
        <v>312.94</v>
      </c>
      <c r="T30" s="3">
        <v>469.4</v>
      </c>
      <c r="U30" s="3">
        <v>480.82</v>
      </c>
      <c r="V30" s="3">
        <v>480.82</v>
      </c>
      <c r="W30" s="3">
        <v>492.23</v>
      </c>
      <c r="X30" s="3">
        <v>492.23</v>
      </c>
      <c r="Y30" s="3">
        <v>503.64</v>
      </c>
      <c r="Z30" s="3">
        <v>503.64</v>
      </c>
      <c r="AA30" s="3">
        <v>515.04999999999995</v>
      </c>
      <c r="AB30" s="3">
        <v>515.04999999999995</v>
      </c>
      <c r="AC30" s="3">
        <v>526.46</v>
      </c>
      <c r="AD30" s="3">
        <v>526.46</v>
      </c>
      <c r="AE30" s="3">
        <v>526.46</v>
      </c>
      <c r="AF30" s="3">
        <v>526.46</v>
      </c>
      <c r="AG30" s="3">
        <v>526.46</v>
      </c>
      <c r="AH30" s="3">
        <v>526.46</v>
      </c>
      <c r="AI30" s="3">
        <v>526.46</v>
      </c>
      <c r="AJ30" s="3">
        <v>526.46</v>
      </c>
      <c r="AK30" s="3">
        <v>526.46</v>
      </c>
      <c r="AL30" s="3">
        <v>526.46</v>
      </c>
      <c r="AM30" s="3">
        <v>526.46</v>
      </c>
      <c r="AN30" s="3">
        <v>526.46</v>
      </c>
      <c r="AO30" s="3">
        <v>526.46</v>
      </c>
      <c r="AP30" s="3">
        <v>526.46</v>
      </c>
      <c r="AQ30" s="3">
        <v>526.46</v>
      </c>
      <c r="AR30" s="3">
        <v>526.46</v>
      </c>
      <c r="AS30" s="3">
        <v>526.46</v>
      </c>
      <c r="AT30" s="3">
        <v>526.46</v>
      </c>
      <c r="AU30" s="3">
        <v>526.46</v>
      </c>
      <c r="AV30" s="3">
        <v>526.46</v>
      </c>
      <c r="AW30" s="3">
        <v>526.46</v>
      </c>
    </row>
    <row r="31" spans="1:49" x14ac:dyDescent="0.25">
      <c r="A31" t="s">
        <v>31</v>
      </c>
      <c r="B31" s="3">
        <v>115.32</v>
      </c>
      <c r="C31" s="3">
        <v>123.72</v>
      </c>
      <c r="D31" s="3">
        <v>123.72</v>
      </c>
      <c r="E31" s="3">
        <v>127.45</v>
      </c>
      <c r="F31" s="3">
        <v>127.45</v>
      </c>
      <c r="G31" s="3">
        <v>131.18</v>
      </c>
      <c r="H31" s="3">
        <v>131.18</v>
      </c>
      <c r="I31" s="3">
        <v>149.49</v>
      </c>
      <c r="J31" s="3">
        <v>149.49</v>
      </c>
      <c r="K31" s="3">
        <v>306.60000000000002</v>
      </c>
      <c r="L31" s="3">
        <v>311.67</v>
      </c>
      <c r="M31" s="3">
        <v>319.27999999999997</v>
      </c>
      <c r="N31" s="3">
        <v>319.27999999999997</v>
      </c>
      <c r="O31" s="3">
        <v>326.89</v>
      </c>
      <c r="P31" s="3">
        <v>326.89</v>
      </c>
      <c r="Q31" s="3">
        <v>334.49</v>
      </c>
      <c r="R31" s="3">
        <v>360.7</v>
      </c>
      <c r="S31" s="3">
        <v>368.31</v>
      </c>
      <c r="T31" s="3">
        <v>552.46</v>
      </c>
      <c r="U31" s="3">
        <v>563.87</v>
      </c>
      <c r="V31" s="3">
        <v>563.87</v>
      </c>
      <c r="W31" s="3">
        <v>575.29</v>
      </c>
      <c r="X31" s="3">
        <v>575.29</v>
      </c>
      <c r="Y31" s="3">
        <v>586.70000000000005</v>
      </c>
      <c r="Z31" s="3">
        <v>586.70000000000005</v>
      </c>
      <c r="AA31" s="3">
        <v>598.11</v>
      </c>
      <c r="AB31" s="3">
        <v>598.11</v>
      </c>
      <c r="AC31" s="3">
        <v>609.52</v>
      </c>
      <c r="AD31" s="3">
        <v>609.52</v>
      </c>
      <c r="AE31" s="3">
        <v>609.52</v>
      </c>
      <c r="AF31" s="3">
        <v>609.52</v>
      </c>
      <c r="AG31" s="3">
        <v>609.52</v>
      </c>
      <c r="AH31" s="3">
        <v>609.52</v>
      </c>
      <c r="AI31" s="3">
        <v>609.52</v>
      </c>
      <c r="AJ31" s="3">
        <v>609.52</v>
      </c>
      <c r="AK31" s="3">
        <v>609.52</v>
      </c>
      <c r="AL31" s="3">
        <v>609.52</v>
      </c>
      <c r="AM31" s="3">
        <v>609.52</v>
      </c>
      <c r="AN31" s="3">
        <v>609.52</v>
      </c>
      <c r="AO31" s="3">
        <v>609.52</v>
      </c>
      <c r="AP31" s="3">
        <v>609.52</v>
      </c>
      <c r="AQ31" s="3">
        <v>609.52</v>
      </c>
      <c r="AR31" s="3">
        <v>609.52</v>
      </c>
      <c r="AS31" s="3">
        <v>609.52</v>
      </c>
      <c r="AT31" s="3">
        <v>609.52</v>
      </c>
      <c r="AU31" s="3">
        <v>609.52</v>
      </c>
      <c r="AV31" s="3">
        <v>609.52</v>
      </c>
      <c r="AW31" s="3">
        <v>609.52</v>
      </c>
    </row>
    <row r="32" spans="1:49" x14ac:dyDescent="0.25">
      <c r="A32" t="s">
        <v>32</v>
      </c>
      <c r="B32" s="3">
        <v>123.72</v>
      </c>
      <c r="C32" s="3">
        <v>127.45</v>
      </c>
      <c r="D32" s="3">
        <v>127.45</v>
      </c>
      <c r="E32" s="3">
        <v>131.18</v>
      </c>
      <c r="F32" s="3">
        <v>131.18</v>
      </c>
      <c r="G32" s="3">
        <v>149.49</v>
      </c>
      <c r="H32" s="3">
        <v>149.49</v>
      </c>
      <c r="I32" s="3">
        <v>153.30000000000001</v>
      </c>
      <c r="J32" s="3">
        <v>155.83000000000001</v>
      </c>
      <c r="K32" s="3">
        <v>319.27999999999997</v>
      </c>
      <c r="L32" s="3">
        <v>319.27999999999997</v>
      </c>
      <c r="M32" s="3">
        <v>326.89</v>
      </c>
      <c r="N32" s="3">
        <v>326.89</v>
      </c>
      <c r="O32" s="3">
        <v>334.49</v>
      </c>
      <c r="P32" s="3">
        <v>360.7</v>
      </c>
      <c r="Q32" s="3">
        <v>368.31</v>
      </c>
      <c r="R32" s="3">
        <v>368.31</v>
      </c>
      <c r="S32" s="3">
        <v>375.92</v>
      </c>
      <c r="T32" s="3">
        <v>563.87</v>
      </c>
      <c r="U32" s="3">
        <v>575.29</v>
      </c>
      <c r="V32" s="3">
        <v>575.29</v>
      </c>
      <c r="W32" s="3">
        <v>586.70000000000005</v>
      </c>
      <c r="X32" s="3">
        <v>586.70000000000005</v>
      </c>
      <c r="Y32" s="3">
        <v>598.11</v>
      </c>
      <c r="Z32" s="3">
        <v>598.11</v>
      </c>
      <c r="AA32" s="3">
        <v>609.52</v>
      </c>
      <c r="AB32" s="3">
        <v>609.52</v>
      </c>
      <c r="AC32" s="3">
        <v>609.52</v>
      </c>
      <c r="AD32" s="3">
        <v>609.52</v>
      </c>
      <c r="AE32" s="3">
        <v>609.52</v>
      </c>
      <c r="AF32" s="3">
        <v>609.52</v>
      </c>
      <c r="AG32" s="3">
        <v>609.52</v>
      </c>
      <c r="AH32" s="3">
        <v>609.52</v>
      </c>
      <c r="AI32" s="3">
        <v>609.52</v>
      </c>
      <c r="AJ32" s="3">
        <v>609.52</v>
      </c>
      <c r="AK32" s="3">
        <v>609.52</v>
      </c>
      <c r="AL32" s="3">
        <v>609.52</v>
      </c>
      <c r="AM32" s="3">
        <v>609.52</v>
      </c>
      <c r="AN32" s="3">
        <v>609.52</v>
      </c>
      <c r="AO32" s="3">
        <v>609.52</v>
      </c>
      <c r="AP32" s="3">
        <v>609.52</v>
      </c>
      <c r="AQ32" s="3">
        <v>609.52</v>
      </c>
      <c r="AR32" s="3">
        <v>609.52</v>
      </c>
      <c r="AS32" s="3">
        <v>609.52</v>
      </c>
      <c r="AT32" s="3">
        <v>609.52</v>
      </c>
      <c r="AU32" s="3">
        <v>609.52</v>
      </c>
      <c r="AV32" s="3">
        <v>609.52</v>
      </c>
      <c r="AW32" s="3">
        <v>609.52</v>
      </c>
    </row>
    <row r="33" spans="1:49" x14ac:dyDescent="0.25">
      <c r="A33" t="s">
        <v>30</v>
      </c>
      <c r="B33" s="3">
        <v>115.74</v>
      </c>
      <c r="C33" s="3">
        <v>123.51</v>
      </c>
      <c r="D33" s="3">
        <v>123.51</v>
      </c>
      <c r="E33" s="3">
        <v>125.37</v>
      </c>
      <c r="F33" s="3">
        <v>125.37</v>
      </c>
      <c r="G33" s="3">
        <v>127.24</v>
      </c>
      <c r="H33" s="3">
        <v>127.24</v>
      </c>
      <c r="I33" s="3">
        <v>129.11000000000001</v>
      </c>
      <c r="J33" s="3">
        <v>129.11000000000001</v>
      </c>
      <c r="K33" s="3">
        <v>261.94</v>
      </c>
      <c r="L33" s="3">
        <v>266.91000000000003</v>
      </c>
      <c r="M33" s="3">
        <v>271.94</v>
      </c>
      <c r="N33" s="3">
        <v>271.94</v>
      </c>
      <c r="O33" s="3">
        <v>277.01</v>
      </c>
      <c r="P33" s="3">
        <v>277.01</v>
      </c>
      <c r="Q33" s="3">
        <v>282.08</v>
      </c>
      <c r="R33" s="3">
        <v>282.08</v>
      </c>
      <c r="S33" s="3">
        <v>287.14999999999998</v>
      </c>
      <c r="T33" s="3">
        <v>430.73</v>
      </c>
      <c r="U33" s="3">
        <v>438.34</v>
      </c>
      <c r="V33" s="3">
        <v>438.34</v>
      </c>
      <c r="W33" s="3">
        <v>445.95</v>
      </c>
      <c r="X33" s="3">
        <v>445.95</v>
      </c>
      <c r="Y33" s="3">
        <v>453.55</v>
      </c>
      <c r="Z33" s="3">
        <v>453.55</v>
      </c>
      <c r="AA33" s="3">
        <v>461.16</v>
      </c>
      <c r="AB33" s="3">
        <v>461.16</v>
      </c>
      <c r="AC33" s="3">
        <v>468.77</v>
      </c>
      <c r="AD33" s="3">
        <v>468.77</v>
      </c>
      <c r="AE33" s="3">
        <v>476.38</v>
      </c>
      <c r="AF33" s="3">
        <v>476.38</v>
      </c>
      <c r="AG33" s="3">
        <v>483.99</v>
      </c>
      <c r="AH33" s="3">
        <v>483.99</v>
      </c>
      <c r="AI33" s="3">
        <v>483.99</v>
      </c>
      <c r="AJ33" s="3">
        <v>483.99</v>
      </c>
      <c r="AK33" s="3">
        <v>483.99</v>
      </c>
      <c r="AL33" s="3">
        <v>483.99</v>
      </c>
      <c r="AM33" s="3">
        <v>483.99</v>
      </c>
      <c r="AN33" s="3">
        <v>483.99</v>
      </c>
      <c r="AO33" s="3">
        <v>483.99</v>
      </c>
      <c r="AP33" s="3">
        <v>483.99</v>
      </c>
      <c r="AQ33" s="3">
        <v>483.99</v>
      </c>
      <c r="AR33" s="3">
        <v>483.99</v>
      </c>
      <c r="AS33" s="3">
        <v>483.99</v>
      </c>
      <c r="AT33" s="3">
        <v>483.99</v>
      </c>
      <c r="AU33" s="3">
        <v>483.99</v>
      </c>
      <c r="AV33" s="3">
        <v>483.99</v>
      </c>
      <c r="AW33" s="3">
        <v>483.99</v>
      </c>
    </row>
    <row r="34" spans="1:49" x14ac:dyDescent="0.25">
      <c r="A34" t="s">
        <v>33</v>
      </c>
      <c r="B34" s="3">
        <v>120.4</v>
      </c>
      <c r="C34" s="3">
        <v>128.47999999999999</v>
      </c>
      <c r="D34" s="3">
        <v>128.47999999999999</v>
      </c>
      <c r="E34" s="3">
        <v>130.35</v>
      </c>
      <c r="F34" s="3">
        <v>130.35</v>
      </c>
      <c r="G34" s="3">
        <v>132.83000000000001</v>
      </c>
      <c r="H34" s="3">
        <v>132.83000000000001</v>
      </c>
      <c r="I34" s="3">
        <v>137.87</v>
      </c>
      <c r="J34" s="3">
        <v>137.87</v>
      </c>
      <c r="K34" s="3">
        <v>285.89</v>
      </c>
      <c r="L34" s="3">
        <v>290.95999999999998</v>
      </c>
      <c r="M34" s="3">
        <v>299.83999999999997</v>
      </c>
      <c r="N34" s="3">
        <v>299.83999999999997</v>
      </c>
      <c r="O34" s="3">
        <v>308.70999999999998</v>
      </c>
      <c r="P34" s="3">
        <v>308.70999999999998</v>
      </c>
      <c r="Q34" s="3">
        <v>317.58999999999997</v>
      </c>
      <c r="R34" s="3">
        <v>317.58999999999997</v>
      </c>
      <c r="S34" s="3">
        <v>326.45999999999998</v>
      </c>
      <c r="T34" s="3">
        <v>489.7</v>
      </c>
      <c r="U34" s="3">
        <v>503.01</v>
      </c>
      <c r="V34" s="3">
        <v>503.01</v>
      </c>
      <c r="W34" s="3">
        <v>516.33000000000004</v>
      </c>
      <c r="X34" s="3">
        <v>516.33000000000004</v>
      </c>
      <c r="Y34" s="3">
        <v>529.64</v>
      </c>
      <c r="Z34" s="3">
        <v>529.64</v>
      </c>
      <c r="AA34" s="3">
        <v>542.96</v>
      </c>
      <c r="AB34" s="3">
        <v>542.96</v>
      </c>
      <c r="AC34" s="3">
        <v>556.27</v>
      </c>
      <c r="AD34" s="3">
        <v>556.27</v>
      </c>
      <c r="AE34" s="3">
        <v>569.59</v>
      </c>
      <c r="AF34" s="3">
        <v>569.59</v>
      </c>
      <c r="AG34" s="3">
        <v>569.59</v>
      </c>
      <c r="AH34" s="3">
        <v>569.59</v>
      </c>
      <c r="AI34" s="3">
        <v>569.59</v>
      </c>
      <c r="AJ34" s="3">
        <v>569.59</v>
      </c>
      <c r="AK34" s="3">
        <v>569.59</v>
      </c>
      <c r="AL34" s="3">
        <v>569.59</v>
      </c>
      <c r="AM34" s="3">
        <v>569.59</v>
      </c>
      <c r="AN34" s="3">
        <v>569.59</v>
      </c>
      <c r="AO34" s="3">
        <v>569.59</v>
      </c>
      <c r="AP34" s="3">
        <v>569.59</v>
      </c>
      <c r="AQ34" s="3">
        <v>569.59</v>
      </c>
      <c r="AR34" s="3">
        <v>569.59</v>
      </c>
      <c r="AS34" s="3">
        <v>569.59</v>
      </c>
      <c r="AT34" s="3">
        <v>569.59</v>
      </c>
      <c r="AU34" s="3">
        <v>569.59</v>
      </c>
      <c r="AV34" s="3">
        <v>569.59</v>
      </c>
      <c r="AW34" s="3">
        <v>569.59</v>
      </c>
    </row>
    <row r="35" spans="1:49" x14ac:dyDescent="0.25">
      <c r="A35" t="s">
        <v>34</v>
      </c>
      <c r="B35" s="3">
        <v>120.09</v>
      </c>
      <c r="C35" s="3">
        <v>127.86</v>
      </c>
      <c r="D35" s="3">
        <v>127.86</v>
      </c>
      <c r="E35" s="3">
        <v>129.72999999999999</v>
      </c>
      <c r="F35" s="3">
        <v>129.72999999999999</v>
      </c>
      <c r="G35" s="3">
        <v>131.59</v>
      </c>
      <c r="H35" s="3">
        <v>131.59</v>
      </c>
      <c r="I35" s="3">
        <v>133.46</v>
      </c>
      <c r="J35" s="3">
        <v>133.46</v>
      </c>
      <c r="K35" s="3">
        <v>270.67</v>
      </c>
      <c r="L35" s="3">
        <v>275.74</v>
      </c>
      <c r="M35" s="3">
        <v>280.81</v>
      </c>
      <c r="N35" s="3">
        <v>280.81</v>
      </c>
      <c r="O35" s="3">
        <v>285.89</v>
      </c>
      <c r="P35" s="3">
        <v>285.89</v>
      </c>
      <c r="Q35" s="3">
        <v>290.95999999999998</v>
      </c>
      <c r="R35" s="3">
        <v>290.95999999999998</v>
      </c>
      <c r="S35" s="3">
        <v>296.02999999999997</v>
      </c>
      <c r="T35" s="3">
        <v>444.05</v>
      </c>
      <c r="U35" s="3">
        <v>451.65</v>
      </c>
      <c r="V35" s="3">
        <v>451.65</v>
      </c>
      <c r="W35" s="3">
        <v>459.26</v>
      </c>
      <c r="X35" s="3">
        <v>459.26</v>
      </c>
      <c r="Y35" s="3">
        <v>466.87</v>
      </c>
      <c r="Z35" s="3">
        <v>466.87</v>
      </c>
      <c r="AA35" s="3">
        <v>474.48</v>
      </c>
      <c r="AB35" s="3">
        <v>474.48</v>
      </c>
      <c r="AC35" s="3">
        <v>482.08</v>
      </c>
      <c r="AD35" s="3">
        <v>482.08</v>
      </c>
      <c r="AE35" s="3">
        <v>489.69</v>
      </c>
      <c r="AF35" s="3">
        <v>489.69</v>
      </c>
      <c r="AG35" s="3">
        <v>497.3</v>
      </c>
      <c r="AH35" s="3">
        <v>497.3</v>
      </c>
      <c r="AI35" s="3">
        <v>497.3</v>
      </c>
      <c r="AJ35" s="3">
        <v>497.3</v>
      </c>
      <c r="AK35" s="3">
        <v>497.3</v>
      </c>
      <c r="AL35" s="3">
        <v>497.3</v>
      </c>
      <c r="AM35" s="3">
        <v>497.3</v>
      </c>
      <c r="AN35" s="3">
        <v>497.3</v>
      </c>
      <c r="AO35" s="3">
        <v>497.3</v>
      </c>
      <c r="AP35" s="3">
        <v>497.3</v>
      </c>
      <c r="AQ35" s="3">
        <v>497.3</v>
      </c>
      <c r="AR35" s="3">
        <v>497.3</v>
      </c>
      <c r="AS35" s="3">
        <v>497.3</v>
      </c>
      <c r="AT35" s="3">
        <v>497.3</v>
      </c>
      <c r="AU35" s="3">
        <v>497.3</v>
      </c>
      <c r="AV35" s="3">
        <v>497.3</v>
      </c>
      <c r="AW35" s="3">
        <v>497.3</v>
      </c>
    </row>
    <row r="36" spans="1:49" x14ac:dyDescent="0.25">
      <c r="A36" t="s">
        <v>35</v>
      </c>
      <c r="B36" s="3">
        <v>124.44</v>
      </c>
      <c r="C36" s="3">
        <v>132.52000000000001</v>
      </c>
      <c r="D36" s="3">
        <v>132.52000000000001</v>
      </c>
      <c r="E36" s="3">
        <v>134.38999999999999</v>
      </c>
      <c r="F36" s="3">
        <v>134.38999999999999</v>
      </c>
      <c r="G36" s="3">
        <v>136.91999999999999</v>
      </c>
      <c r="H36" s="3">
        <v>136.91999999999999</v>
      </c>
      <c r="I36" s="3">
        <v>141.99</v>
      </c>
      <c r="J36" s="3">
        <v>141.99</v>
      </c>
      <c r="K36" s="3">
        <v>294.13</v>
      </c>
      <c r="L36" s="3">
        <v>299.2</v>
      </c>
      <c r="M36" s="3">
        <v>308.08</v>
      </c>
      <c r="N36" s="3">
        <v>308.08</v>
      </c>
      <c r="O36" s="3">
        <v>316.95</v>
      </c>
      <c r="P36" s="3">
        <v>316.95</v>
      </c>
      <c r="Q36" s="3">
        <v>325.83</v>
      </c>
      <c r="R36" s="3">
        <v>325.83</v>
      </c>
      <c r="S36" s="3">
        <v>334.71</v>
      </c>
      <c r="T36" s="3">
        <v>502.06</v>
      </c>
      <c r="U36" s="3">
        <v>515.38</v>
      </c>
      <c r="V36" s="3">
        <v>515.38</v>
      </c>
      <c r="W36" s="3">
        <v>528.69000000000005</v>
      </c>
      <c r="X36" s="3">
        <v>528.69000000000005</v>
      </c>
      <c r="Y36" s="3">
        <v>542.01</v>
      </c>
      <c r="Z36" s="3">
        <v>542.01</v>
      </c>
      <c r="AA36" s="3">
        <v>555.32000000000005</v>
      </c>
      <c r="AB36" s="3">
        <v>555.32000000000005</v>
      </c>
      <c r="AC36" s="3">
        <v>568.64</v>
      </c>
      <c r="AD36" s="3">
        <v>568.64</v>
      </c>
      <c r="AE36" s="3">
        <v>581.95000000000005</v>
      </c>
      <c r="AF36" s="3">
        <v>581.95000000000005</v>
      </c>
      <c r="AG36" s="3">
        <v>581.95000000000005</v>
      </c>
      <c r="AH36" s="3">
        <v>581.95000000000005</v>
      </c>
      <c r="AI36" s="3">
        <v>581.95000000000005</v>
      </c>
      <c r="AJ36" s="3">
        <v>581.95000000000005</v>
      </c>
      <c r="AK36" s="3">
        <v>581.95000000000005</v>
      </c>
      <c r="AL36" s="3">
        <v>581.95000000000005</v>
      </c>
      <c r="AM36" s="3">
        <v>581.95000000000005</v>
      </c>
      <c r="AN36" s="3">
        <v>581.95000000000005</v>
      </c>
      <c r="AO36" s="3">
        <v>581.95000000000005</v>
      </c>
      <c r="AP36" s="3">
        <v>581.95000000000005</v>
      </c>
      <c r="AQ36" s="3">
        <v>581.95000000000005</v>
      </c>
      <c r="AR36" s="3">
        <v>581.95000000000005</v>
      </c>
      <c r="AS36" s="3">
        <v>581.95000000000005</v>
      </c>
      <c r="AT36" s="3">
        <v>581.95000000000005</v>
      </c>
      <c r="AU36" s="3">
        <v>581.95000000000005</v>
      </c>
      <c r="AV36" s="3">
        <v>581.95000000000005</v>
      </c>
      <c r="AW36" s="3">
        <v>581.95000000000005</v>
      </c>
    </row>
    <row r="37" spans="1:49" x14ac:dyDescent="0.25">
      <c r="A37" t="s">
        <v>36</v>
      </c>
      <c r="B37" s="3">
        <v>129.62</v>
      </c>
      <c r="C37" s="3">
        <v>138.08000000000001</v>
      </c>
      <c r="D37" s="3">
        <v>138.08000000000001</v>
      </c>
      <c r="E37" s="3">
        <v>141.88999999999999</v>
      </c>
      <c r="F37" s="3">
        <v>141.88999999999999</v>
      </c>
      <c r="G37" s="3">
        <v>145.69</v>
      </c>
      <c r="H37" s="3">
        <v>145.69</v>
      </c>
      <c r="I37" s="3">
        <v>149.49</v>
      </c>
      <c r="J37" s="3">
        <v>149.49</v>
      </c>
      <c r="K37" s="3">
        <v>306.60000000000002</v>
      </c>
      <c r="L37" s="3">
        <v>311.67</v>
      </c>
      <c r="M37" s="3">
        <v>319.27999999999997</v>
      </c>
      <c r="N37" s="3">
        <v>319.27999999999997</v>
      </c>
      <c r="O37" s="3">
        <v>326.88</v>
      </c>
      <c r="P37" s="3">
        <v>326.88</v>
      </c>
      <c r="Q37" s="3">
        <v>334.49</v>
      </c>
      <c r="R37" s="3">
        <v>334.49</v>
      </c>
      <c r="S37" s="3">
        <v>342.1</v>
      </c>
      <c r="T37" s="3">
        <v>513.15</v>
      </c>
      <c r="U37" s="3">
        <v>524.55999999999995</v>
      </c>
      <c r="V37" s="3">
        <v>524.55999999999995</v>
      </c>
      <c r="W37" s="3">
        <v>535.98</v>
      </c>
      <c r="X37" s="3">
        <v>535.98</v>
      </c>
      <c r="Y37" s="3">
        <v>547.39</v>
      </c>
      <c r="Z37" s="3">
        <v>547.39</v>
      </c>
      <c r="AA37" s="3">
        <v>558.79999999999995</v>
      </c>
      <c r="AB37" s="3">
        <v>558.79999999999995</v>
      </c>
      <c r="AC37" s="3">
        <v>570.21</v>
      </c>
      <c r="AD37" s="3">
        <v>570.21</v>
      </c>
      <c r="AE37" s="3">
        <v>570.21</v>
      </c>
      <c r="AF37" s="3">
        <v>570.21</v>
      </c>
      <c r="AG37" s="3">
        <v>570.21</v>
      </c>
      <c r="AH37" s="3">
        <v>570.21</v>
      </c>
      <c r="AI37" s="3">
        <v>570.21</v>
      </c>
      <c r="AJ37" s="3">
        <v>570.21</v>
      </c>
      <c r="AK37" s="3">
        <v>570.21</v>
      </c>
      <c r="AL37" s="3">
        <v>570.21</v>
      </c>
      <c r="AM37" s="3">
        <v>570.21</v>
      </c>
      <c r="AN37" s="3">
        <v>570.21</v>
      </c>
      <c r="AO37" s="3">
        <v>570.21</v>
      </c>
      <c r="AP37" s="3">
        <v>570.21</v>
      </c>
      <c r="AQ37" s="3">
        <v>570.21</v>
      </c>
      <c r="AR37" s="3">
        <v>570.21</v>
      </c>
      <c r="AS37" s="3">
        <v>570.21</v>
      </c>
      <c r="AT37" s="3">
        <v>570.21</v>
      </c>
      <c r="AU37" s="3">
        <v>570.21</v>
      </c>
      <c r="AV37" s="3">
        <v>570.21</v>
      </c>
      <c r="AW37" s="3">
        <v>570.21</v>
      </c>
    </row>
    <row r="38" spans="1:49" x14ac:dyDescent="0.25">
      <c r="A38" t="s">
        <v>37</v>
      </c>
      <c r="B38" s="3">
        <v>129.62</v>
      </c>
      <c r="C38" s="3">
        <v>138.08000000000001</v>
      </c>
      <c r="D38" s="3">
        <v>138.08000000000001</v>
      </c>
      <c r="E38" s="3">
        <v>141.88999999999999</v>
      </c>
      <c r="F38" s="3">
        <v>141.88999999999999</v>
      </c>
      <c r="G38" s="3">
        <v>145.69</v>
      </c>
      <c r="H38" s="3">
        <v>145.69</v>
      </c>
      <c r="I38" s="3">
        <v>162.6</v>
      </c>
      <c r="J38" s="3">
        <v>162.6</v>
      </c>
      <c r="K38" s="3">
        <v>332.8</v>
      </c>
      <c r="L38" s="3">
        <v>337.88</v>
      </c>
      <c r="M38" s="3">
        <v>345.48</v>
      </c>
      <c r="N38" s="3">
        <v>345.48</v>
      </c>
      <c r="O38" s="3">
        <v>353.09</v>
      </c>
      <c r="P38" s="3">
        <v>353.09</v>
      </c>
      <c r="Q38" s="3">
        <v>360.7</v>
      </c>
      <c r="R38" s="3">
        <v>360.7</v>
      </c>
      <c r="S38" s="3">
        <v>368.31</v>
      </c>
      <c r="T38" s="3">
        <v>552.46</v>
      </c>
      <c r="U38" s="3">
        <v>563.87</v>
      </c>
      <c r="V38" s="3">
        <v>563.87</v>
      </c>
      <c r="W38" s="3">
        <v>575.29</v>
      </c>
      <c r="X38" s="3">
        <v>575.29</v>
      </c>
      <c r="Y38" s="3">
        <v>586.70000000000005</v>
      </c>
      <c r="Z38" s="3">
        <v>586.70000000000005</v>
      </c>
      <c r="AA38" s="3">
        <v>598.11</v>
      </c>
      <c r="AB38" s="3">
        <v>598.11</v>
      </c>
      <c r="AC38" s="3">
        <v>609.52</v>
      </c>
      <c r="AD38" s="3">
        <v>609.52</v>
      </c>
      <c r="AE38" s="3">
        <v>609.52</v>
      </c>
      <c r="AF38" s="3">
        <v>609.52</v>
      </c>
      <c r="AG38" s="3">
        <v>609.52</v>
      </c>
      <c r="AH38" s="3">
        <v>609.52</v>
      </c>
      <c r="AI38" s="3">
        <v>609.52</v>
      </c>
      <c r="AJ38" s="3">
        <v>609.52</v>
      </c>
      <c r="AK38" s="3">
        <v>609.52</v>
      </c>
      <c r="AL38" s="3">
        <v>609.52</v>
      </c>
      <c r="AM38" s="3">
        <v>609.52</v>
      </c>
      <c r="AN38" s="3">
        <v>609.52</v>
      </c>
      <c r="AO38" s="3">
        <v>609.52</v>
      </c>
      <c r="AP38" s="3">
        <v>609.52</v>
      </c>
      <c r="AQ38" s="3">
        <v>609.52</v>
      </c>
      <c r="AR38" s="3">
        <v>609.52</v>
      </c>
      <c r="AS38" s="3">
        <v>609.52</v>
      </c>
      <c r="AT38" s="3">
        <v>609.52</v>
      </c>
      <c r="AU38" s="3">
        <v>609.52</v>
      </c>
      <c r="AV38" s="3">
        <v>609.52</v>
      </c>
      <c r="AW38" s="3">
        <v>609.52</v>
      </c>
    </row>
    <row r="39" spans="1:49" x14ac:dyDescent="0.25">
      <c r="A39" t="s">
        <v>38</v>
      </c>
      <c r="B39" s="3">
        <v>129.72999999999999</v>
      </c>
      <c r="C39" s="3">
        <v>135.97</v>
      </c>
      <c r="D39" s="3">
        <v>135.97</v>
      </c>
      <c r="E39" s="3">
        <v>138.5</v>
      </c>
      <c r="F39" s="3">
        <v>138.5</v>
      </c>
      <c r="G39" s="3">
        <v>143.58000000000001</v>
      </c>
      <c r="H39" s="3">
        <v>143.58000000000001</v>
      </c>
      <c r="I39" s="3">
        <v>148.65</v>
      </c>
      <c r="J39" s="3">
        <v>148.65</v>
      </c>
      <c r="K39" s="3">
        <v>306.18</v>
      </c>
      <c r="L39" s="3">
        <v>309.98</v>
      </c>
      <c r="M39" s="3">
        <v>318.86</v>
      </c>
      <c r="N39" s="3">
        <v>318.86</v>
      </c>
      <c r="O39" s="3">
        <v>327.73</v>
      </c>
      <c r="P39" s="3">
        <v>327.73</v>
      </c>
      <c r="Q39" s="3">
        <v>336.61</v>
      </c>
      <c r="R39" s="3">
        <v>336.61</v>
      </c>
      <c r="S39" s="3">
        <v>345.49</v>
      </c>
      <c r="T39" s="3">
        <v>518.23</v>
      </c>
      <c r="U39" s="3">
        <v>531.54999999999995</v>
      </c>
      <c r="V39" s="3">
        <v>531.54999999999995</v>
      </c>
      <c r="W39" s="3">
        <v>544.86</v>
      </c>
      <c r="X39" s="3">
        <v>544.86</v>
      </c>
      <c r="Y39" s="3">
        <v>558.17999999999995</v>
      </c>
      <c r="Z39" s="3">
        <v>558.17999999999995</v>
      </c>
      <c r="AA39" s="3">
        <v>571.49</v>
      </c>
      <c r="AB39" s="3">
        <v>571.49</v>
      </c>
      <c r="AC39" s="3">
        <v>584.79999999999995</v>
      </c>
      <c r="AD39" s="3">
        <v>584.79999999999995</v>
      </c>
      <c r="AE39" s="3">
        <v>598.12</v>
      </c>
      <c r="AF39" s="3">
        <v>598.12</v>
      </c>
      <c r="AG39" s="3">
        <v>598.12</v>
      </c>
      <c r="AH39" s="3">
        <v>598.12</v>
      </c>
      <c r="AI39" s="3">
        <v>598.12</v>
      </c>
      <c r="AJ39" s="3">
        <v>598.12</v>
      </c>
      <c r="AK39" s="3">
        <v>598.12</v>
      </c>
      <c r="AL39" s="3">
        <v>598.12</v>
      </c>
      <c r="AM39" s="3">
        <v>598.12</v>
      </c>
      <c r="AN39" s="3">
        <v>598.12</v>
      </c>
      <c r="AO39" s="3">
        <v>598.12</v>
      </c>
      <c r="AP39" s="3">
        <v>598.12</v>
      </c>
      <c r="AQ39" s="3">
        <v>598.12</v>
      </c>
      <c r="AR39" s="3">
        <v>598.12</v>
      </c>
      <c r="AS39" s="3">
        <v>598.12</v>
      </c>
      <c r="AT39" s="3">
        <v>598.12</v>
      </c>
      <c r="AU39" s="3">
        <v>598.12</v>
      </c>
      <c r="AV39" s="3">
        <v>598.12</v>
      </c>
      <c r="AW39" s="3">
        <v>598.12</v>
      </c>
    </row>
    <row r="40" spans="1:49" x14ac:dyDescent="0.25">
      <c r="A40" t="s">
        <v>39</v>
      </c>
      <c r="B40" s="3">
        <v>129.72999999999999</v>
      </c>
      <c r="C40" s="3">
        <v>137.87</v>
      </c>
      <c r="D40" s="3">
        <v>137.87</v>
      </c>
      <c r="E40" s="3">
        <v>139.77000000000001</v>
      </c>
      <c r="F40" s="3">
        <v>139.77000000000001</v>
      </c>
      <c r="G40" s="3">
        <v>142.31</v>
      </c>
      <c r="H40" s="3">
        <v>142.31</v>
      </c>
      <c r="I40" s="3">
        <v>147.38</v>
      </c>
      <c r="J40" s="3">
        <v>147.38</v>
      </c>
      <c r="K40" s="3">
        <v>304.91000000000003</v>
      </c>
      <c r="L40" s="3">
        <v>309.98</v>
      </c>
      <c r="M40" s="3">
        <v>318.86</v>
      </c>
      <c r="N40" s="3">
        <v>318.86</v>
      </c>
      <c r="O40" s="3">
        <v>327.73</v>
      </c>
      <c r="P40" s="3">
        <v>327.73</v>
      </c>
      <c r="Q40" s="3">
        <v>336.61</v>
      </c>
      <c r="R40" s="3">
        <v>336.61</v>
      </c>
      <c r="S40" s="3">
        <v>345.49</v>
      </c>
      <c r="T40" s="3">
        <v>518.23</v>
      </c>
      <c r="U40" s="3">
        <v>531.54</v>
      </c>
      <c r="V40" s="3">
        <v>531.54</v>
      </c>
      <c r="W40" s="3">
        <v>544.86</v>
      </c>
      <c r="X40" s="3">
        <v>544.86</v>
      </c>
      <c r="Y40" s="3">
        <v>558.16999999999996</v>
      </c>
      <c r="Z40" s="3">
        <v>558.16999999999996</v>
      </c>
      <c r="AA40" s="3">
        <v>571.49</v>
      </c>
      <c r="AB40" s="3">
        <v>571.49</v>
      </c>
      <c r="AC40" s="3">
        <v>584.79999999999995</v>
      </c>
      <c r="AD40" s="3">
        <v>584.79999999999995</v>
      </c>
      <c r="AE40" s="3">
        <v>598.12</v>
      </c>
      <c r="AF40" s="3">
        <v>598.12</v>
      </c>
      <c r="AG40" s="3">
        <v>611.42999999999995</v>
      </c>
      <c r="AH40" s="3">
        <v>611.42999999999995</v>
      </c>
      <c r="AI40" s="3">
        <v>611.42999999999995</v>
      </c>
      <c r="AJ40" s="3">
        <v>611.42999999999995</v>
      </c>
      <c r="AK40" s="3">
        <v>611.42999999999995</v>
      </c>
      <c r="AL40" s="3">
        <v>611.42999999999995</v>
      </c>
      <c r="AM40" s="3">
        <v>611.42999999999995</v>
      </c>
      <c r="AN40" s="3">
        <v>611.42999999999995</v>
      </c>
      <c r="AO40" s="3">
        <v>611.42999999999995</v>
      </c>
      <c r="AP40" s="3">
        <v>611.42999999999995</v>
      </c>
      <c r="AQ40" s="3">
        <v>611.42999999999995</v>
      </c>
      <c r="AR40" s="3">
        <v>611.42999999999995</v>
      </c>
      <c r="AS40" s="3">
        <v>611.42999999999995</v>
      </c>
      <c r="AT40" s="3">
        <v>611.42999999999995</v>
      </c>
      <c r="AU40" s="3">
        <v>611.42999999999995</v>
      </c>
      <c r="AV40" s="3">
        <v>611.42999999999995</v>
      </c>
      <c r="AW40" s="3">
        <v>611.42999999999995</v>
      </c>
    </row>
    <row r="41" spans="1:49" x14ac:dyDescent="0.25">
      <c r="A41" t="s">
        <v>40</v>
      </c>
      <c r="B41" s="3">
        <v>136.07</v>
      </c>
      <c r="C41" s="3">
        <v>143.05000000000001</v>
      </c>
      <c r="D41" s="3">
        <v>143.05000000000001</v>
      </c>
      <c r="E41" s="3">
        <v>148.12</v>
      </c>
      <c r="F41" s="3">
        <v>148.12</v>
      </c>
      <c r="G41" s="3">
        <v>153.19999999999999</v>
      </c>
      <c r="H41" s="3">
        <v>153.19999999999999</v>
      </c>
      <c r="I41" s="3">
        <v>158.27000000000001</v>
      </c>
      <c r="J41" s="3">
        <v>158.27000000000001</v>
      </c>
      <c r="K41" s="3">
        <v>326.68</v>
      </c>
      <c r="L41" s="3">
        <v>331.75</v>
      </c>
      <c r="M41" s="3">
        <v>341.9</v>
      </c>
      <c r="N41" s="3">
        <v>341.9</v>
      </c>
      <c r="O41" s="3">
        <v>352.04</v>
      </c>
      <c r="P41" s="3">
        <v>352.04</v>
      </c>
      <c r="Q41" s="3">
        <v>362.19</v>
      </c>
      <c r="R41" s="3">
        <v>362.19</v>
      </c>
      <c r="S41" s="3">
        <v>372.33</v>
      </c>
      <c r="T41" s="3">
        <v>558.5</v>
      </c>
      <c r="U41" s="3">
        <v>573.71</v>
      </c>
      <c r="V41" s="3">
        <v>573.71</v>
      </c>
      <c r="W41" s="3">
        <v>588.92999999999995</v>
      </c>
      <c r="X41" s="3">
        <v>588.92999999999995</v>
      </c>
      <c r="Y41" s="3">
        <v>604.15</v>
      </c>
      <c r="Z41" s="3">
        <v>604.15</v>
      </c>
      <c r="AA41" s="3">
        <v>619.36</v>
      </c>
      <c r="AB41" s="3">
        <v>619.36</v>
      </c>
      <c r="AC41" s="3">
        <v>634.58000000000004</v>
      </c>
      <c r="AD41" s="3">
        <v>634.58000000000004</v>
      </c>
      <c r="AE41" s="3">
        <v>634.58000000000004</v>
      </c>
      <c r="AF41" s="3">
        <v>634.58000000000004</v>
      </c>
      <c r="AG41" s="3">
        <v>634.58000000000004</v>
      </c>
      <c r="AH41" s="3">
        <v>634.58000000000004</v>
      </c>
      <c r="AI41" s="3">
        <v>634.58000000000004</v>
      </c>
      <c r="AJ41" s="3">
        <v>634.58000000000004</v>
      </c>
      <c r="AK41" s="3">
        <v>634.58000000000004</v>
      </c>
      <c r="AL41" s="3">
        <v>634.58000000000004</v>
      </c>
      <c r="AM41" s="3">
        <v>634.58000000000004</v>
      </c>
      <c r="AN41" s="3">
        <v>634.58000000000004</v>
      </c>
      <c r="AO41" s="3">
        <v>634.58000000000004</v>
      </c>
      <c r="AP41" s="3">
        <v>634.58000000000004</v>
      </c>
      <c r="AQ41" s="3">
        <v>634.58000000000004</v>
      </c>
      <c r="AR41" s="3">
        <v>634.58000000000004</v>
      </c>
      <c r="AS41" s="3">
        <v>634.58000000000004</v>
      </c>
      <c r="AT41" s="3">
        <v>634.58000000000004</v>
      </c>
      <c r="AU41" s="3">
        <v>634.58000000000004</v>
      </c>
      <c r="AV41" s="3">
        <v>634.58000000000004</v>
      </c>
      <c r="AW41" s="3">
        <v>634.58000000000004</v>
      </c>
    </row>
    <row r="42" spans="1:49" x14ac:dyDescent="0.25">
      <c r="A42" t="s">
        <v>41</v>
      </c>
      <c r="B42" s="3">
        <v>134.69999999999999</v>
      </c>
      <c r="C42" s="3">
        <v>142.94</v>
      </c>
      <c r="D42" s="3">
        <v>142.94</v>
      </c>
      <c r="E42" s="3">
        <v>144.85</v>
      </c>
      <c r="F42" s="3">
        <v>144.85</v>
      </c>
      <c r="G42" s="3">
        <v>147.38</v>
      </c>
      <c r="H42" s="3">
        <v>147.38</v>
      </c>
      <c r="I42" s="3">
        <v>152.44999999999999</v>
      </c>
      <c r="J42" s="3">
        <v>152.44999999999999</v>
      </c>
      <c r="K42" s="3">
        <v>315.05</v>
      </c>
      <c r="L42" s="3">
        <v>320.12</v>
      </c>
      <c r="M42" s="3">
        <v>329</v>
      </c>
      <c r="N42" s="3">
        <v>329</v>
      </c>
      <c r="O42" s="3">
        <v>337.88</v>
      </c>
      <c r="P42" s="3">
        <v>337.88</v>
      </c>
      <c r="Q42" s="3">
        <v>346.75</v>
      </c>
      <c r="R42" s="3">
        <v>346.75</v>
      </c>
      <c r="S42" s="3">
        <v>355.63</v>
      </c>
      <c r="T42" s="3">
        <v>533.45000000000005</v>
      </c>
      <c r="U42" s="3">
        <v>546.76</v>
      </c>
      <c r="V42" s="3">
        <v>546.76</v>
      </c>
      <c r="W42" s="3">
        <v>560.08000000000004</v>
      </c>
      <c r="X42" s="3">
        <v>560.08000000000004</v>
      </c>
      <c r="Y42" s="3">
        <v>573.39</v>
      </c>
      <c r="Z42" s="3">
        <v>573.39</v>
      </c>
      <c r="AA42" s="3">
        <v>586.71</v>
      </c>
      <c r="AB42" s="3">
        <v>586.71</v>
      </c>
      <c r="AC42" s="3">
        <v>600.02</v>
      </c>
      <c r="AD42" s="3">
        <v>600.02</v>
      </c>
      <c r="AE42" s="3">
        <v>613.34</v>
      </c>
      <c r="AF42" s="3">
        <v>613.34</v>
      </c>
      <c r="AG42" s="3">
        <v>626.65</v>
      </c>
      <c r="AH42" s="3">
        <v>626.65</v>
      </c>
      <c r="AI42" s="3">
        <v>626.65</v>
      </c>
      <c r="AJ42" s="3">
        <v>626.65</v>
      </c>
      <c r="AK42" s="3">
        <v>626.65</v>
      </c>
      <c r="AL42" s="3">
        <v>626.65</v>
      </c>
      <c r="AM42" s="3">
        <v>626.65</v>
      </c>
      <c r="AN42" s="3">
        <v>626.65</v>
      </c>
      <c r="AO42" s="3">
        <v>626.65</v>
      </c>
      <c r="AP42" s="3">
        <v>626.65</v>
      </c>
      <c r="AQ42" s="3">
        <v>626.65</v>
      </c>
      <c r="AR42" s="3">
        <v>626.65</v>
      </c>
      <c r="AS42" s="3">
        <v>626.65</v>
      </c>
      <c r="AT42" s="3">
        <v>626.65</v>
      </c>
      <c r="AU42" s="3">
        <v>626.65</v>
      </c>
      <c r="AV42" s="3">
        <v>626.65</v>
      </c>
      <c r="AW42" s="3">
        <v>626.65</v>
      </c>
    </row>
    <row r="43" spans="1:49" x14ac:dyDescent="0.25">
      <c r="A43" t="s">
        <v>42</v>
      </c>
      <c r="B43" s="3">
        <v>134.08000000000001</v>
      </c>
      <c r="C43" s="3">
        <v>141.99</v>
      </c>
      <c r="D43" s="3">
        <v>141.99</v>
      </c>
      <c r="E43" s="3">
        <v>143.88999999999999</v>
      </c>
      <c r="F43" s="3">
        <v>143.88999999999999</v>
      </c>
      <c r="G43" s="3">
        <v>145.80000000000001</v>
      </c>
      <c r="H43" s="3">
        <v>145.80000000000001</v>
      </c>
      <c r="I43" s="3">
        <v>147.69999999999999</v>
      </c>
      <c r="J43" s="3">
        <v>147.69999999999999</v>
      </c>
      <c r="K43" s="3">
        <v>299.2</v>
      </c>
      <c r="L43" s="3">
        <v>304.27999999999997</v>
      </c>
      <c r="M43" s="3">
        <v>309.35000000000002</v>
      </c>
      <c r="N43" s="3">
        <v>309.35000000000002</v>
      </c>
      <c r="O43" s="3">
        <v>314.42</v>
      </c>
      <c r="P43" s="3">
        <v>314.42</v>
      </c>
      <c r="Q43" s="3">
        <v>319.49</v>
      </c>
      <c r="R43" s="3">
        <v>319.49</v>
      </c>
      <c r="S43" s="3">
        <v>324.56</v>
      </c>
      <c r="T43" s="3">
        <v>486.84</v>
      </c>
      <c r="U43" s="3">
        <v>494.45</v>
      </c>
      <c r="V43" s="3">
        <v>494.45</v>
      </c>
      <c r="W43" s="3">
        <v>502.06</v>
      </c>
      <c r="X43" s="3">
        <v>502.06</v>
      </c>
      <c r="Y43" s="3">
        <v>509.67</v>
      </c>
      <c r="Z43" s="3">
        <v>509.67</v>
      </c>
      <c r="AA43" s="3">
        <v>517.27</v>
      </c>
      <c r="AB43" s="3">
        <v>517.27</v>
      </c>
      <c r="AC43" s="3">
        <v>524.88</v>
      </c>
      <c r="AD43" s="3">
        <v>524.88</v>
      </c>
      <c r="AE43" s="3">
        <v>532.49</v>
      </c>
      <c r="AF43" s="3">
        <v>532.49</v>
      </c>
      <c r="AG43" s="3">
        <v>540.1</v>
      </c>
      <c r="AH43" s="3">
        <v>540.1</v>
      </c>
      <c r="AI43" s="3">
        <v>540.1</v>
      </c>
      <c r="AJ43" s="3">
        <v>540.1</v>
      </c>
      <c r="AK43" s="3">
        <v>540.1</v>
      </c>
      <c r="AL43" s="3">
        <v>540.1</v>
      </c>
      <c r="AM43" s="3">
        <v>540.1</v>
      </c>
      <c r="AN43" s="3">
        <v>540.1</v>
      </c>
      <c r="AO43" s="3">
        <v>540.1</v>
      </c>
      <c r="AP43" s="3">
        <v>540.1</v>
      </c>
      <c r="AQ43" s="3">
        <v>540.1</v>
      </c>
      <c r="AR43" s="3">
        <v>540.1</v>
      </c>
      <c r="AS43" s="3">
        <v>540.1</v>
      </c>
      <c r="AT43" s="3">
        <v>540.1</v>
      </c>
      <c r="AU43" s="3">
        <v>540.1</v>
      </c>
      <c r="AV43" s="3">
        <v>540.1</v>
      </c>
      <c r="AW43" s="3">
        <v>540.1</v>
      </c>
    </row>
    <row r="44" spans="1:49" x14ac:dyDescent="0.25">
      <c r="A44" t="s">
        <v>43</v>
      </c>
      <c r="B44" s="3">
        <v>142.63</v>
      </c>
      <c r="C44" s="3">
        <v>151.19</v>
      </c>
      <c r="D44" s="3">
        <v>151.19</v>
      </c>
      <c r="E44" s="3">
        <v>154.99</v>
      </c>
      <c r="F44" s="3">
        <v>154.99</v>
      </c>
      <c r="G44" s="3">
        <v>158.79</v>
      </c>
      <c r="H44" s="3">
        <v>158.79</v>
      </c>
      <c r="I44" s="3">
        <v>162.6</v>
      </c>
      <c r="J44" s="3">
        <v>162.6</v>
      </c>
      <c r="K44" s="3">
        <v>332.8</v>
      </c>
      <c r="L44" s="3">
        <v>337.88</v>
      </c>
      <c r="M44" s="3">
        <v>345.48</v>
      </c>
      <c r="N44" s="3">
        <v>345.48</v>
      </c>
      <c r="O44" s="3">
        <v>353.09</v>
      </c>
      <c r="P44" s="3">
        <v>353.09</v>
      </c>
      <c r="Q44" s="3">
        <v>360.7</v>
      </c>
      <c r="R44" s="3">
        <v>360.7</v>
      </c>
      <c r="S44" s="3">
        <v>368.31</v>
      </c>
      <c r="T44" s="3">
        <v>552.46</v>
      </c>
      <c r="U44" s="3">
        <v>563.87</v>
      </c>
      <c r="V44" s="3">
        <v>563.87</v>
      </c>
      <c r="W44" s="3">
        <v>575.29</v>
      </c>
      <c r="X44" s="3">
        <v>575.29</v>
      </c>
      <c r="Y44" s="3">
        <v>586.70000000000005</v>
      </c>
      <c r="Z44" s="3">
        <v>586.70000000000005</v>
      </c>
      <c r="AA44" s="3">
        <v>598.11</v>
      </c>
      <c r="AB44" s="3">
        <v>598.11</v>
      </c>
      <c r="AC44" s="3">
        <v>609.52</v>
      </c>
      <c r="AD44" s="3">
        <v>609.52</v>
      </c>
      <c r="AE44" s="3">
        <v>609.52</v>
      </c>
      <c r="AF44" s="3">
        <v>609.52</v>
      </c>
      <c r="AG44" s="3">
        <v>609.52</v>
      </c>
      <c r="AH44" s="3">
        <v>609.52</v>
      </c>
      <c r="AI44" s="3">
        <v>609.52</v>
      </c>
      <c r="AJ44" s="3">
        <v>609.52</v>
      </c>
      <c r="AK44" s="3">
        <v>609.52</v>
      </c>
      <c r="AL44" s="3">
        <v>609.52</v>
      </c>
      <c r="AM44" s="3">
        <v>609.52</v>
      </c>
      <c r="AN44" s="3">
        <v>609.52</v>
      </c>
      <c r="AO44" s="3">
        <v>609.52</v>
      </c>
      <c r="AP44" s="3">
        <v>609.52</v>
      </c>
      <c r="AQ44" s="3">
        <v>609.52</v>
      </c>
      <c r="AR44" s="3">
        <v>609.52</v>
      </c>
      <c r="AS44" s="3">
        <v>609.52</v>
      </c>
      <c r="AT44" s="3">
        <v>609.52</v>
      </c>
      <c r="AU44" s="3">
        <v>609.52</v>
      </c>
      <c r="AV44" s="3">
        <v>609.52</v>
      </c>
      <c r="AW44" s="3">
        <v>609.52</v>
      </c>
    </row>
    <row r="45" spans="1:49" x14ac:dyDescent="0.25">
      <c r="A45" s="1" t="s">
        <v>44</v>
      </c>
      <c r="B45" s="3">
        <v>147.69999999999999</v>
      </c>
      <c r="C45" s="3">
        <v>153.09</v>
      </c>
      <c r="D45" s="3">
        <v>153.09</v>
      </c>
      <c r="E45" s="3">
        <v>156.88999999999999</v>
      </c>
      <c r="F45" s="3">
        <v>156.88999999999999</v>
      </c>
      <c r="G45" s="3">
        <v>160.69</v>
      </c>
      <c r="H45" s="3">
        <v>160.69</v>
      </c>
      <c r="I45" s="3">
        <v>164.5</v>
      </c>
      <c r="J45" s="3">
        <v>164.5</v>
      </c>
      <c r="K45" s="3">
        <v>336.61</v>
      </c>
      <c r="L45" s="3">
        <v>341.68</v>
      </c>
      <c r="M45" s="3">
        <v>349.28</v>
      </c>
      <c r="N45" s="3">
        <v>349.28</v>
      </c>
      <c r="O45" s="3">
        <v>356.89</v>
      </c>
      <c r="P45" s="3">
        <v>356.89</v>
      </c>
      <c r="Q45" s="3">
        <v>365.5</v>
      </c>
      <c r="R45" s="3">
        <v>365.5</v>
      </c>
      <c r="S45" s="3">
        <v>374.1</v>
      </c>
      <c r="T45" s="3">
        <v>561.16</v>
      </c>
      <c r="U45" s="3">
        <v>574.07000000000005</v>
      </c>
      <c r="V45" s="3">
        <v>574.07000000000005</v>
      </c>
      <c r="W45" s="3">
        <v>586.97</v>
      </c>
      <c r="X45" s="3">
        <v>586.97</v>
      </c>
      <c r="Y45" s="3">
        <v>599.88</v>
      </c>
      <c r="Z45" s="3">
        <v>599.88</v>
      </c>
      <c r="AA45" s="3">
        <v>612.79</v>
      </c>
      <c r="AB45" s="3">
        <v>612.79</v>
      </c>
      <c r="AC45" s="3">
        <v>625.70000000000005</v>
      </c>
      <c r="AD45" s="3">
        <v>625.70000000000005</v>
      </c>
      <c r="AE45" s="3">
        <v>625.70000000000005</v>
      </c>
      <c r="AF45" s="3">
        <v>625.70000000000005</v>
      </c>
      <c r="AG45" s="3">
        <v>625.70000000000005</v>
      </c>
      <c r="AH45" s="3">
        <v>625.70000000000005</v>
      </c>
      <c r="AI45" s="3">
        <v>625.70000000000005</v>
      </c>
      <c r="AJ45" s="3">
        <v>625.70000000000005</v>
      </c>
      <c r="AK45" s="3">
        <v>625.70000000000005</v>
      </c>
      <c r="AL45" s="3">
        <v>625.70000000000005</v>
      </c>
      <c r="AM45" s="3">
        <v>625.70000000000005</v>
      </c>
      <c r="AN45" s="3">
        <v>625.70000000000005</v>
      </c>
      <c r="AO45" s="3">
        <v>625.70000000000005</v>
      </c>
      <c r="AP45" s="3">
        <v>625.70000000000005</v>
      </c>
      <c r="AQ45" s="3">
        <v>625.70000000000005</v>
      </c>
      <c r="AR45" s="3">
        <v>625.70000000000005</v>
      </c>
      <c r="AS45" s="3">
        <v>625.70000000000005</v>
      </c>
      <c r="AT45" s="3">
        <v>625.70000000000005</v>
      </c>
      <c r="AU45" s="3">
        <v>625.70000000000005</v>
      </c>
      <c r="AV45" s="3">
        <v>625.70000000000005</v>
      </c>
      <c r="AW45" s="3">
        <v>625.70000000000005</v>
      </c>
    </row>
    <row r="46" spans="1:49" x14ac:dyDescent="0.25">
      <c r="A46" t="s">
        <v>45</v>
      </c>
      <c r="B46" s="3">
        <v>148.69</v>
      </c>
      <c r="C46" s="3">
        <v>154.58000000000001</v>
      </c>
      <c r="D46" s="3">
        <v>154.58000000000001</v>
      </c>
      <c r="E46" s="3">
        <v>158.88999999999999</v>
      </c>
      <c r="F46" s="3">
        <v>158.88999999999999</v>
      </c>
      <c r="G46" s="3">
        <v>163.19</v>
      </c>
      <c r="H46" s="3">
        <v>163.19</v>
      </c>
      <c r="I46" s="3">
        <v>167.49</v>
      </c>
      <c r="J46" s="3">
        <v>167.49</v>
      </c>
      <c r="K46" s="3">
        <v>343.59</v>
      </c>
      <c r="L46" s="3">
        <v>348.66</v>
      </c>
      <c r="M46" s="3">
        <v>357.26</v>
      </c>
      <c r="N46" s="3">
        <v>357.26</v>
      </c>
      <c r="O46" s="3">
        <v>365.87</v>
      </c>
      <c r="P46" s="3">
        <v>365.87</v>
      </c>
      <c r="Q46" s="3">
        <v>374.48</v>
      </c>
      <c r="R46" s="3">
        <v>374.48</v>
      </c>
      <c r="S46" s="3">
        <v>383.08</v>
      </c>
      <c r="T46" s="3">
        <v>574.62</v>
      </c>
      <c r="U46" s="3">
        <v>587.53</v>
      </c>
      <c r="V46" s="3">
        <v>587.53</v>
      </c>
      <c r="W46" s="3">
        <v>600.44000000000005</v>
      </c>
      <c r="X46" s="3">
        <v>600.44000000000005</v>
      </c>
      <c r="Y46" s="3">
        <v>613.35</v>
      </c>
      <c r="Z46" s="3">
        <v>613.35</v>
      </c>
      <c r="AA46" s="3">
        <v>626.26</v>
      </c>
      <c r="AB46" s="3">
        <v>626.26</v>
      </c>
      <c r="AC46" s="3">
        <v>639.16999999999996</v>
      </c>
      <c r="AD46" s="3">
        <v>639.16999999999996</v>
      </c>
      <c r="AE46" s="3">
        <v>639.16999999999996</v>
      </c>
      <c r="AF46" s="3">
        <v>639.16999999999996</v>
      </c>
      <c r="AG46" s="3">
        <v>639.16999999999996</v>
      </c>
      <c r="AH46" s="3">
        <v>639.16999999999996</v>
      </c>
      <c r="AI46" s="3">
        <v>639.16999999999996</v>
      </c>
      <c r="AJ46" s="3">
        <v>639.16999999999996</v>
      </c>
      <c r="AK46" s="3">
        <v>639.16999999999996</v>
      </c>
      <c r="AL46" s="3">
        <v>639.16999999999996</v>
      </c>
      <c r="AM46" s="3">
        <v>639.16999999999996</v>
      </c>
      <c r="AN46" s="3">
        <v>639.16999999999996</v>
      </c>
      <c r="AO46" s="3">
        <v>639.16999999999996</v>
      </c>
      <c r="AP46" s="3">
        <v>639.16999999999996</v>
      </c>
      <c r="AQ46" s="3">
        <v>639.16999999999996</v>
      </c>
      <c r="AR46" s="3">
        <v>639.16999999999996</v>
      </c>
      <c r="AS46" s="3">
        <v>639.16999999999996</v>
      </c>
      <c r="AT46" s="3">
        <v>639.16999999999996</v>
      </c>
      <c r="AU46" s="3">
        <v>639.16999999999996</v>
      </c>
      <c r="AV46" s="3">
        <v>639.16999999999996</v>
      </c>
      <c r="AW46" s="3">
        <v>639.16999999999996</v>
      </c>
    </row>
    <row r="47" spans="1:49" x14ac:dyDescent="0.25">
      <c r="A47" t="s">
        <v>46</v>
      </c>
      <c r="B47" s="3">
        <v>149.91999999999999</v>
      </c>
      <c r="C47" s="3">
        <v>155.31</v>
      </c>
      <c r="D47" s="3">
        <v>155.31</v>
      </c>
      <c r="E47" s="3">
        <v>160.38</v>
      </c>
      <c r="F47" s="3">
        <v>160.38</v>
      </c>
      <c r="G47" s="3">
        <v>165.45</v>
      </c>
      <c r="H47" s="3">
        <v>165.45</v>
      </c>
      <c r="I47" s="3">
        <v>170.52</v>
      </c>
      <c r="J47" s="3">
        <v>170.52</v>
      </c>
      <c r="K47" s="3">
        <v>351.19</v>
      </c>
      <c r="L47" s="3">
        <v>356.26</v>
      </c>
      <c r="M47" s="3">
        <v>366.41</v>
      </c>
      <c r="N47" s="3">
        <v>366.41</v>
      </c>
      <c r="O47" s="3">
        <v>376.55</v>
      </c>
      <c r="P47" s="3">
        <v>376.55</v>
      </c>
      <c r="Q47" s="3">
        <v>386.7</v>
      </c>
      <c r="R47" s="3">
        <v>386.7</v>
      </c>
      <c r="S47" s="3">
        <v>396.84</v>
      </c>
      <c r="T47" s="3">
        <v>595.26</v>
      </c>
      <c r="U47" s="3">
        <v>610.48</v>
      </c>
      <c r="V47" s="3">
        <v>610.48</v>
      </c>
      <c r="W47" s="3">
        <v>625.70000000000005</v>
      </c>
      <c r="X47" s="3">
        <v>625.70000000000005</v>
      </c>
      <c r="Y47" s="3">
        <v>640.91</v>
      </c>
      <c r="Z47" s="3">
        <v>640.91</v>
      </c>
      <c r="AA47" s="3">
        <v>656.13</v>
      </c>
      <c r="AB47" s="3">
        <v>656.13</v>
      </c>
      <c r="AC47" s="3">
        <v>671.35</v>
      </c>
      <c r="AD47" s="3">
        <v>671.35</v>
      </c>
      <c r="AE47" s="3">
        <v>671.35</v>
      </c>
      <c r="AF47" s="3">
        <v>671.35</v>
      </c>
      <c r="AG47" s="3">
        <v>671.35</v>
      </c>
      <c r="AH47" s="3">
        <v>671.35</v>
      </c>
      <c r="AI47" s="3">
        <v>671.35</v>
      </c>
      <c r="AJ47" s="3">
        <v>671.35</v>
      </c>
      <c r="AK47" s="3">
        <v>671.35</v>
      </c>
      <c r="AL47" s="3">
        <v>671.35</v>
      </c>
      <c r="AM47" s="3">
        <v>671.35</v>
      </c>
      <c r="AN47" s="3">
        <v>671.35</v>
      </c>
      <c r="AO47" s="3">
        <v>671.35</v>
      </c>
      <c r="AP47" s="3">
        <v>671.35</v>
      </c>
      <c r="AQ47" s="3">
        <v>671.35</v>
      </c>
      <c r="AR47" s="3">
        <v>671.35</v>
      </c>
      <c r="AS47" s="3">
        <v>671.35</v>
      </c>
      <c r="AT47" s="3">
        <v>671.35</v>
      </c>
      <c r="AU47" s="3">
        <v>671.35</v>
      </c>
      <c r="AV47" s="3">
        <v>671.35</v>
      </c>
      <c r="AW47" s="3">
        <v>671.35</v>
      </c>
    </row>
    <row r="48" spans="1:49" x14ac:dyDescent="0.25">
      <c r="A48" t="s">
        <v>47</v>
      </c>
      <c r="B48" s="3">
        <v>155.31</v>
      </c>
      <c r="C48" s="3">
        <v>162.91999999999999</v>
      </c>
      <c r="D48" s="3">
        <v>162.91999999999999</v>
      </c>
      <c r="E48" s="3">
        <v>169.73</v>
      </c>
      <c r="F48" s="3">
        <v>169.73</v>
      </c>
      <c r="G48" s="3">
        <v>176.55</v>
      </c>
      <c r="H48" s="3">
        <v>176.55</v>
      </c>
      <c r="I48" s="3">
        <v>183.36</v>
      </c>
      <c r="J48" s="3">
        <v>183.36</v>
      </c>
      <c r="K48" s="3">
        <v>380.36</v>
      </c>
      <c r="L48" s="3">
        <v>385.43</v>
      </c>
      <c r="M48" s="3">
        <v>399.06</v>
      </c>
      <c r="N48" s="3">
        <v>399.06</v>
      </c>
      <c r="O48" s="3">
        <v>412.69</v>
      </c>
      <c r="P48" s="3">
        <v>412.69</v>
      </c>
      <c r="Q48" s="3">
        <v>426.33</v>
      </c>
      <c r="R48" s="3">
        <v>426.33</v>
      </c>
      <c r="S48" s="3">
        <v>439.96</v>
      </c>
      <c r="T48" s="3">
        <v>659.94</v>
      </c>
      <c r="U48" s="3">
        <v>680.39</v>
      </c>
      <c r="V48" s="3">
        <v>680.39</v>
      </c>
      <c r="W48" s="3">
        <v>700.83</v>
      </c>
      <c r="X48" s="3">
        <v>700.83</v>
      </c>
      <c r="Y48" s="3">
        <v>721.28</v>
      </c>
      <c r="Z48" s="3">
        <v>721.28</v>
      </c>
      <c r="AA48" s="3">
        <v>721.28</v>
      </c>
      <c r="AB48" s="3">
        <v>721.28</v>
      </c>
      <c r="AC48" s="3">
        <v>721.28</v>
      </c>
      <c r="AD48" s="3">
        <v>721.28</v>
      </c>
      <c r="AE48" s="3">
        <v>721.28</v>
      </c>
      <c r="AF48" s="3">
        <v>721.28</v>
      </c>
      <c r="AG48" s="3">
        <v>721.28</v>
      </c>
      <c r="AH48" s="3">
        <v>721.28</v>
      </c>
      <c r="AI48" s="3">
        <v>721.28</v>
      </c>
      <c r="AJ48" s="3">
        <v>721.28</v>
      </c>
      <c r="AK48" s="3">
        <v>721.28</v>
      </c>
      <c r="AL48" s="3">
        <v>721.28</v>
      </c>
      <c r="AM48" s="3">
        <v>721.28</v>
      </c>
      <c r="AN48" s="3">
        <v>721.28</v>
      </c>
      <c r="AO48" s="3">
        <v>721.28</v>
      </c>
      <c r="AP48" s="3">
        <v>721.28</v>
      </c>
      <c r="AQ48" s="3">
        <v>721.28</v>
      </c>
      <c r="AR48" s="3">
        <v>721.28</v>
      </c>
      <c r="AS48" s="3">
        <v>721.28</v>
      </c>
      <c r="AT48" s="3">
        <v>721.28</v>
      </c>
      <c r="AU48" s="3">
        <v>721.28</v>
      </c>
      <c r="AV48" s="3">
        <v>721.28</v>
      </c>
      <c r="AW48" s="3">
        <v>721.28</v>
      </c>
    </row>
    <row r="49" spans="1:49" x14ac:dyDescent="0.25">
      <c r="A49" t="s">
        <v>48</v>
      </c>
      <c r="B49" s="3">
        <v>154.66999999999999</v>
      </c>
      <c r="C49" s="3">
        <v>161.65</v>
      </c>
      <c r="D49" s="3">
        <v>161.65</v>
      </c>
      <c r="E49" s="3">
        <v>166.72</v>
      </c>
      <c r="F49" s="3">
        <v>166.72</v>
      </c>
      <c r="G49" s="3">
        <v>171.79</v>
      </c>
      <c r="H49" s="3">
        <v>171.79</v>
      </c>
      <c r="I49" s="3">
        <v>176.87</v>
      </c>
      <c r="J49" s="3">
        <v>176.87</v>
      </c>
      <c r="K49" s="3">
        <v>363.88</v>
      </c>
      <c r="L49" s="3">
        <v>368.95</v>
      </c>
      <c r="M49" s="3">
        <v>379.09</v>
      </c>
      <c r="N49" s="3">
        <v>379.09</v>
      </c>
      <c r="O49" s="3">
        <v>389.24</v>
      </c>
      <c r="P49" s="3">
        <v>389.24</v>
      </c>
      <c r="Q49" s="3">
        <v>399.38</v>
      </c>
      <c r="R49" s="3">
        <v>399.38</v>
      </c>
      <c r="S49" s="3">
        <v>409.53</v>
      </c>
      <c r="T49" s="3">
        <v>614.29</v>
      </c>
      <c r="U49" s="3">
        <v>629.51</v>
      </c>
      <c r="V49" s="3">
        <v>629.51</v>
      </c>
      <c r="W49" s="3">
        <v>644.72</v>
      </c>
      <c r="X49" s="3">
        <v>644.72</v>
      </c>
      <c r="Y49" s="3">
        <v>659.94</v>
      </c>
      <c r="Z49" s="3">
        <v>659.94</v>
      </c>
      <c r="AA49" s="3">
        <v>675.16</v>
      </c>
      <c r="AB49" s="3">
        <v>675.16</v>
      </c>
      <c r="AC49" s="3">
        <v>690.38</v>
      </c>
      <c r="AD49" s="3">
        <v>690.38</v>
      </c>
      <c r="AE49" s="3">
        <v>690.38</v>
      </c>
      <c r="AF49" s="3">
        <v>690.38</v>
      </c>
      <c r="AG49" s="3">
        <v>690.38</v>
      </c>
      <c r="AH49" s="3">
        <v>690.38</v>
      </c>
      <c r="AI49" s="3">
        <v>690.38</v>
      </c>
      <c r="AJ49" s="3">
        <v>690.38</v>
      </c>
      <c r="AK49" s="3">
        <v>690.38</v>
      </c>
      <c r="AL49" s="3">
        <v>690.38</v>
      </c>
      <c r="AM49" s="3">
        <v>690.38</v>
      </c>
      <c r="AN49" s="3">
        <v>690.38</v>
      </c>
      <c r="AO49" s="3">
        <v>690.38</v>
      </c>
      <c r="AP49" s="3">
        <v>690.38</v>
      </c>
      <c r="AQ49" s="3">
        <v>690.38</v>
      </c>
      <c r="AR49" s="3">
        <v>690.38</v>
      </c>
      <c r="AS49" s="3">
        <v>690.38</v>
      </c>
      <c r="AT49" s="3">
        <v>690.38</v>
      </c>
      <c r="AU49" s="3">
        <v>690.38</v>
      </c>
      <c r="AV49" s="3">
        <v>690.38</v>
      </c>
      <c r="AW49" s="3">
        <v>690.38</v>
      </c>
    </row>
    <row r="50" spans="1:49" x14ac:dyDescent="0.25">
      <c r="A50" t="s">
        <v>49</v>
      </c>
      <c r="B50" s="3">
        <v>152.13999999999999</v>
      </c>
      <c r="C50" s="3">
        <v>157.21</v>
      </c>
      <c r="D50" s="3">
        <v>157.21</v>
      </c>
      <c r="E50" s="3">
        <v>159.11000000000001</v>
      </c>
      <c r="F50" s="3">
        <v>159.11000000000001</v>
      </c>
      <c r="G50" s="3">
        <v>161.65</v>
      </c>
      <c r="H50" s="3">
        <v>161.65</v>
      </c>
      <c r="I50" s="3">
        <v>166.72</v>
      </c>
      <c r="J50" s="3">
        <v>166.72</v>
      </c>
      <c r="K50" s="3">
        <v>343.58</v>
      </c>
      <c r="L50" s="3">
        <v>348.66</v>
      </c>
      <c r="M50" s="3">
        <v>357.53</v>
      </c>
      <c r="N50" s="3">
        <v>357.53</v>
      </c>
      <c r="O50" s="3">
        <v>366.41</v>
      </c>
      <c r="P50" s="3">
        <v>366.41</v>
      </c>
      <c r="Q50" s="3">
        <v>375.29</v>
      </c>
      <c r="R50" s="3">
        <v>375.29</v>
      </c>
      <c r="S50" s="3">
        <v>384.16</v>
      </c>
      <c r="T50" s="3">
        <v>576.24</v>
      </c>
      <c r="U50" s="3">
        <v>589.55999999999995</v>
      </c>
      <c r="V50" s="3">
        <v>589.55999999999995</v>
      </c>
      <c r="W50" s="3">
        <v>602.87</v>
      </c>
      <c r="X50" s="3">
        <v>602.87</v>
      </c>
      <c r="Y50" s="3">
        <v>616.19000000000005</v>
      </c>
      <c r="Z50" s="3">
        <v>616.19000000000005</v>
      </c>
      <c r="AA50" s="3">
        <v>629.5</v>
      </c>
      <c r="AB50" s="3">
        <v>629.5</v>
      </c>
      <c r="AC50" s="3">
        <v>642.82000000000005</v>
      </c>
      <c r="AD50" s="3">
        <v>642.82000000000005</v>
      </c>
      <c r="AE50" s="3">
        <v>656.13</v>
      </c>
      <c r="AF50" s="3">
        <v>656.13</v>
      </c>
      <c r="AG50" s="3">
        <v>669.45</v>
      </c>
      <c r="AH50" s="3">
        <v>669.45</v>
      </c>
      <c r="AI50" s="3">
        <v>669.45</v>
      </c>
      <c r="AJ50" s="3">
        <v>669.45</v>
      </c>
      <c r="AK50" s="3">
        <v>669.45</v>
      </c>
      <c r="AL50" s="3">
        <v>669.45</v>
      </c>
      <c r="AM50" s="3">
        <v>669.45</v>
      </c>
      <c r="AN50" s="3">
        <v>669.45</v>
      </c>
      <c r="AO50" s="3">
        <v>669.45</v>
      </c>
      <c r="AP50" s="3">
        <v>669.45</v>
      </c>
      <c r="AQ50" s="3">
        <v>669.45</v>
      </c>
      <c r="AR50" s="3">
        <v>669.45</v>
      </c>
      <c r="AS50" s="3">
        <v>669.45</v>
      </c>
      <c r="AT50" s="3">
        <v>669.45</v>
      </c>
      <c r="AU50" s="3">
        <v>669.45</v>
      </c>
      <c r="AV50" s="3">
        <v>669.45</v>
      </c>
      <c r="AW50" s="3">
        <v>669.45</v>
      </c>
    </row>
    <row r="51" spans="1:49" x14ac:dyDescent="0.25">
      <c r="A51" t="s">
        <v>50</v>
      </c>
      <c r="B51" s="3">
        <v>157.44</v>
      </c>
      <c r="C51" s="3">
        <v>164.9</v>
      </c>
      <c r="D51" s="3">
        <v>164.9</v>
      </c>
      <c r="E51" s="3">
        <v>171.58</v>
      </c>
      <c r="F51" s="3">
        <v>171.58</v>
      </c>
      <c r="G51" s="3">
        <v>181.83</v>
      </c>
      <c r="H51" s="3">
        <v>181.83</v>
      </c>
      <c r="I51" s="3">
        <v>188.65</v>
      </c>
      <c r="J51" s="3">
        <v>188.65</v>
      </c>
      <c r="K51" s="3">
        <v>390.93</v>
      </c>
      <c r="L51" s="3">
        <v>396</v>
      </c>
      <c r="M51" s="3">
        <v>409.63</v>
      </c>
      <c r="N51" s="3">
        <v>409.63</v>
      </c>
      <c r="O51" s="3">
        <v>423.26</v>
      </c>
      <c r="P51" s="3">
        <v>423.26</v>
      </c>
      <c r="Q51" s="3">
        <v>436.89</v>
      </c>
      <c r="R51" s="3">
        <v>436.89</v>
      </c>
      <c r="S51" s="3">
        <v>450.53</v>
      </c>
      <c r="T51" s="3">
        <v>675.79</v>
      </c>
      <c r="U51" s="3">
        <v>696.24</v>
      </c>
      <c r="V51" s="3">
        <v>696.24</v>
      </c>
      <c r="W51" s="3">
        <v>716.68</v>
      </c>
      <c r="X51" s="3">
        <v>716.68</v>
      </c>
      <c r="Y51" s="3">
        <v>737.13</v>
      </c>
      <c r="Z51" s="3">
        <v>737.13</v>
      </c>
      <c r="AA51" s="3">
        <v>737.13</v>
      </c>
      <c r="AB51" s="3">
        <v>737.13</v>
      </c>
      <c r="AC51" s="3">
        <v>737.13</v>
      </c>
      <c r="AD51" s="3">
        <v>737.13</v>
      </c>
      <c r="AE51" s="3">
        <v>737.13</v>
      </c>
      <c r="AF51" s="3">
        <v>737.13</v>
      </c>
      <c r="AG51" s="3">
        <v>737.13</v>
      </c>
      <c r="AH51" s="3">
        <v>737.13</v>
      </c>
      <c r="AI51" s="3">
        <v>737.13</v>
      </c>
      <c r="AJ51" s="3">
        <v>737.13</v>
      </c>
      <c r="AK51" s="3">
        <v>737.13</v>
      </c>
      <c r="AL51" s="3">
        <v>737.13</v>
      </c>
      <c r="AM51" s="3">
        <v>737.13</v>
      </c>
      <c r="AN51" s="3">
        <v>737.13</v>
      </c>
      <c r="AO51" s="3">
        <v>737.13</v>
      </c>
      <c r="AP51" s="3">
        <v>737.13</v>
      </c>
      <c r="AQ51" s="3">
        <v>737.13</v>
      </c>
      <c r="AR51" s="3">
        <v>737.13</v>
      </c>
      <c r="AS51" s="3">
        <v>737.13</v>
      </c>
      <c r="AT51" s="3">
        <v>737.13</v>
      </c>
      <c r="AU51" s="3">
        <v>737.13</v>
      </c>
      <c r="AV51" s="3">
        <v>737.13</v>
      </c>
      <c r="AW51" s="3">
        <v>737.13</v>
      </c>
    </row>
    <row r="52" spans="1:49" x14ac:dyDescent="0.25">
      <c r="A52" t="s">
        <v>51</v>
      </c>
      <c r="B52" s="3">
        <v>158.47999999999999</v>
      </c>
      <c r="C52" s="3">
        <v>163.55000000000001</v>
      </c>
      <c r="D52" s="3">
        <v>163.55000000000001</v>
      </c>
      <c r="E52" s="3">
        <v>165.45</v>
      </c>
      <c r="F52" s="3">
        <v>165.45</v>
      </c>
      <c r="G52" s="3">
        <v>167.99</v>
      </c>
      <c r="H52" s="3">
        <v>167.99</v>
      </c>
      <c r="I52" s="3">
        <v>173.06</v>
      </c>
      <c r="J52" s="3">
        <v>173.06</v>
      </c>
      <c r="K52" s="3">
        <v>356.26</v>
      </c>
      <c r="L52" s="3">
        <v>361.34</v>
      </c>
      <c r="M52" s="3">
        <v>370.21</v>
      </c>
      <c r="N52" s="3">
        <v>370.21</v>
      </c>
      <c r="O52" s="3">
        <v>379.09</v>
      </c>
      <c r="P52" s="3">
        <v>379.09</v>
      </c>
      <c r="Q52" s="3">
        <v>387.97</v>
      </c>
      <c r="R52" s="3">
        <v>387.97</v>
      </c>
      <c r="S52" s="3">
        <v>396.84</v>
      </c>
      <c r="T52" s="3">
        <v>595.26</v>
      </c>
      <c r="U52" s="3">
        <v>608.58000000000004</v>
      </c>
      <c r="V52" s="3">
        <v>608.58000000000004</v>
      </c>
      <c r="W52" s="3">
        <v>621.89</v>
      </c>
      <c r="X52" s="3">
        <v>621.89</v>
      </c>
      <c r="Y52" s="3">
        <v>635.21</v>
      </c>
      <c r="Z52" s="3">
        <v>635.21</v>
      </c>
      <c r="AA52" s="3">
        <v>648.52</v>
      </c>
      <c r="AB52" s="3">
        <v>648.52</v>
      </c>
      <c r="AC52" s="3">
        <v>661.84</v>
      </c>
      <c r="AD52" s="3">
        <v>661.84</v>
      </c>
      <c r="AE52" s="3">
        <v>675.15</v>
      </c>
      <c r="AF52" s="3">
        <v>675.15</v>
      </c>
      <c r="AG52" s="3">
        <v>688.47</v>
      </c>
      <c r="AH52" s="3">
        <v>688.47</v>
      </c>
      <c r="AI52" s="3">
        <v>688.47</v>
      </c>
      <c r="AJ52" s="3">
        <v>688.47</v>
      </c>
      <c r="AK52" s="3">
        <v>688.47</v>
      </c>
      <c r="AL52" s="3">
        <v>688.47</v>
      </c>
      <c r="AM52" s="3">
        <v>688.47</v>
      </c>
      <c r="AN52" s="3">
        <v>688.47</v>
      </c>
      <c r="AO52" s="3">
        <v>688.47</v>
      </c>
      <c r="AP52" s="3">
        <v>688.47</v>
      </c>
      <c r="AQ52" s="3">
        <v>688.47</v>
      </c>
      <c r="AR52" s="3">
        <v>688.47</v>
      </c>
      <c r="AS52" s="3">
        <v>688.47</v>
      </c>
      <c r="AT52" s="3">
        <v>688.47</v>
      </c>
      <c r="AU52" s="3">
        <v>688.47</v>
      </c>
      <c r="AV52" s="3">
        <v>688.47</v>
      </c>
      <c r="AW52" s="3">
        <v>688.47</v>
      </c>
    </row>
    <row r="53" spans="1:49" x14ac:dyDescent="0.25">
      <c r="A53" t="s">
        <v>52</v>
      </c>
      <c r="B53" s="3">
        <v>167.99</v>
      </c>
      <c r="C53" s="3">
        <v>172.43</v>
      </c>
      <c r="D53" s="3">
        <v>172.43</v>
      </c>
      <c r="E53" s="3">
        <v>179.24</v>
      </c>
      <c r="F53" s="3">
        <v>179.24</v>
      </c>
      <c r="G53" s="3">
        <v>186.06</v>
      </c>
      <c r="H53" s="3">
        <v>186.06</v>
      </c>
      <c r="I53" s="3">
        <v>192.87</v>
      </c>
      <c r="J53" s="3">
        <v>192.87</v>
      </c>
      <c r="K53" s="3">
        <v>399.38</v>
      </c>
      <c r="L53" s="3">
        <v>399.38</v>
      </c>
      <c r="M53" s="3">
        <v>413.01</v>
      </c>
      <c r="N53" s="3">
        <v>413.01</v>
      </c>
      <c r="O53" s="3">
        <v>426.64</v>
      </c>
      <c r="P53" s="3">
        <v>426.64</v>
      </c>
      <c r="Q53" s="3">
        <v>440.28</v>
      </c>
      <c r="R53" s="3">
        <v>440.28</v>
      </c>
      <c r="S53" s="3">
        <v>453.91</v>
      </c>
      <c r="T53" s="3">
        <v>680.86</v>
      </c>
      <c r="U53" s="3">
        <v>701.31</v>
      </c>
      <c r="V53" s="3">
        <v>701.31</v>
      </c>
      <c r="W53" s="3">
        <v>721.76</v>
      </c>
      <c r="X53" s="3">
        <v>721.76</v>
      </c>
      <c r="Y53" s="3">
        <v>742.2</v>
      </c>
      <c r="Z53" s="3">
        <v>742.2</v>
      </c>
      <c r="AA53" s="3">
        <v>762.65</v>
      </c>
      <c r="AB53" s="3">
        <v>762.65</v>
      </c>
      <c r="AC53" s="3">
        <v>762.65</v>
      </c>
      <c r="AD53" s="3">
        <v>762.65</v>
      </c>
      <c r="AE53" s="3">
        <v>762.65</v>
      </c>
      <c r="AF53" s="3">
        <v>762.65</v>
      </c>
      <c r="AG53" s="3">
        <v>762.65</v>
      </c>
      <c r="AH53" s="3">
        <v>762.65</v>
      </c>
      <c r="AI53" s="3">
        <v>762.65</v>
      </c>
      <c r="AJ53" s="3">
        <v>762.65</v>
      </c>
      <c r="AK53" s="3">
        <v>762.65</v>
      </c>
      <c r="AL53" s="3">
        <v>762.65</v>
      </c>
      <c r="AM53" s="3">
        <v>762.65</v>
      </c>
      <c r="AN53" s="3">
        <v>762.65</v>
      </c>
      <c r="AO53" s="3">
        <v>762.65</v>
      </c>
      <c r="AP53" s="3">
        <v>762.65</v>
      </c>
      <c r="AQ53" s="3">
        <v>762.65</v>
      </c>
      <c r="AR53" s="3">
        <v>762.65</v>
      </c>
      <c r="AS53" s="3">
        <v>762.65</v>
      </c>
      <c r="AT53" s="3">
        <v>762.65</v>
      </c>
      <c r="AU53" s="3">
        <v>762.65</v>
      </c>
      <c r="AV53" s="3">
        <v>762.65</v>
      </c>
      <c r="AW53" s="3">
        <v>762.65</v>
      </c>
    </row>
    <row r="54" spans="1:49" x14ac:dyDescent="0.25">
      <c r="A54" t="s">
        <v>53</v>
      </c>
      <c r="B54" s="3">
        <v>182.25</v>
      </c>
      <c r="C54" s="3">
        <v>182.25</v>
      </c>
      <c r="D54" s="3">
        <v>191.76</v>
      </c>
      <c r="E54" s="3">
        <v>191.76</v>
      </c>
      <c r="F54" s="3">
        <v>201.27</v>
      </c>
      <c r="G54" s="3">
        <v>201.27</v>
      </c>
      <c r="H54" s="3">
        <v>210.78</v>
      </c>
      <c r="I54" s="3">
        <v>210.78</v>
      </c>
      <c r="J54" s="3">
        <v>220.3</v>
      </c>
      <c r="K54" s="3">
        <v>440.59</v>
      </c>
      <c r="L54" s="3">
        <v>459.61</v>
      </c>
      <c r="M54" s="3">
        <v>459.61</v>
      </c>
      <c r="N54" s="3">
        <v>478.63</v>
      </c>
      <c r="O54" s="3">
        <v>478.63</v>
      </c>
      <c r="P54" s="3">
        <v>497.65</v>
      </c>
      <c r="Q54" s="3">
        <v>497.65</v>
      </c>
      <c r="R54" s="3">
        <v>516.67999999999995</v>
      </c>
      <c r="S54" s="3">
        <v>516.67999999999995</v>
      </c>
      <c r="T54" s="3">
        <v>803.55</v>
      </c>
      <c r="U54" s="3">
        <v>803.55</v>
      </c>
      <c r="V54" s="3">
        <v>832.08</v>
      </c>
      <c r="W54" s="3">
        <v>832.08</v>
      </c>
      <c r="X54" s="3">
        <v>860.61</v>
      </c>
      <c r="Y54" s="3">
        <v>860.61</v>
      </c>
      <c r="Z54" s="3">
        <v>860.61</v>
      </c>
      <c r="AA54" s="3">
        <v>860.61</v>
      </c>
      <c r="AB54" s="3">
        <v>860.61</v>
      </c>
      <c r="AC54" s="3">
        <v>860.61</v>
      </c>
      <c r="AD54" s="3">
        <v>860.61</v>
      </c>
      <c r="AE54" s="3">
        <v>860.61</v>
      </c>
      <c r="AF54" s="3">
        <v>860.61</v>
      </c>
      <c r="AG54" s="3">
        <v>860.61</v>
      </c>
      <c r="AH54" s="3">
        <v>860.61</v>
      </c>
      <c r="AI54" s="3">
        <v>860.61</v>
      </c>
      <c r="AJ54" s="3">
        <v>860.61</v>
      </c>
      <c r="AK54" s="3">
        <v>860.61</v>
      </c>
      <c r="AL54" s="3">
        <v>860.61</v>
      </c>
      <c r="AM54" s="3">
        <v>860.61</v>
      </c>
      <c r="AN54" s="3">
        <v>860.61</v>
      </c>
      <c r="AO54" s="3">
        <v>860.61</v>
      </c>
      <c r="AP54" s="3">
        <v>860.61</v>
      </c>
      <c r="AQ54" s="3">
        <v>860.61</v>
      </c>
      <c r="AR54" s="3">
        <v>860.61</v>
      </c>
      <c r="AS54" s="3">
        <v>860.61</v>
      </c>
      <c r="AT54" s="3">
        <v>860.61</v>
      </c>
      <c r="AU54" s="3">
        <v>860.61</v>
      </c>
      <c r="AV54" s="3">
        <v>860.61</v>
      </c>
      <c r="AW54" s="3">
        <v>860.61</v>
      </c>
    </row>
    <row r="55" spans="1:49" x14ac:dyDescent="0.25">
      <c r="A55" t="s">
        <v>54</v>
      </c>
      <c r="B55" s="3">
        <v>184.79</v>
      </c>
      <c r="C55" s="3">
        <v>189.23</v>
      </c>
      <c r="D55" s="3">
        <v>189.23</v>
      </c>
      <c r="E55" s="3">
        <v>196.04</v>
      </c>
      <c r="F55" s="3">
        <v>196.04</v>
      </c>
      <c r="G55" s="3">
        <v>202.86</v>
      </c>
      <c r="H55" s="3">
        <v>202.86</v>
      </c>
      <c r="I55" s="3">
        <v>209.68</v>
      </c>
      <c r="J55" s="3">
        <v>209.68</v>
      </c>
      <c r="K55" s="3">
        <v>432.98</v>
      </c>
      <c r="L55" s="3">
        <v>432.98</v>
      </c>
      <c r="M55" s="3">
        <v>446.61</v>
      </c>
      <c r="N55" s="3">
        <v>446.61</v>
      </c>
      <c r="O55" s="3">
        <v>460.25</v>
      </c>
      <c r="P55" s="3">
        <v>460.25</v>
      </c>
      <c r="Q55" s="3">
        <v>473.88</v>
      </c>
      <c r="R55" s="3">
        <v>473.88</v>
      </c>
      <c r="S55" s="3">
        <v>487.51</v>
      </c>
      <c r="T55" s="3">
        <v>731.27</v>
      </c>
      <c r="U55" s="3">
        <v>751.71</v>
      </c>
      <c r="V55" s="3">
        <v>751.71</v>
      </c>
      <c r="W55" s="3">
        <v>772.16</v>
      </c>
      <c r="X55" s="3">
        <v>772.16</v>
      </c>
      <c r="Y55" s="3">
        <v>792.61</v>
      </c>
      <c r="Z55" s="3">
        <v>792.61</v>
      </c>
      <c r="AA55" s="3">
        <v>813.06</v>
      </c>
      <c r="AB55" s="3">
        <v>813.06</v>
      </c>
      <c r="AC55" s="3">
        <v>813.06</v>
      </c>
      <c r="AD55" s="3">
        <v>813.06</v>
      </c>
      <c r="AE55" s="3">
        <v>813.06</v>
      </c>
      <c r="AF55" s="3">
        <v>813.06</v>
      </c>
      <c r="AG55" s="3">
        <v>813.06</v>
      </c>
      <c r="AH55" s="3">
        <v>813.06</v>
      </c>
      <c r="AI55" s="3">
        <v>813.06</v>
      </c>
      <c r="AJ55" s="3">
        <v>813.06</v>
      </c>
      <c r="AK55" s="3">
        <v>813.06</v>
      </c>
      <c r="AL55" s="3">
        <v>813.06</v>
      </c>
      <c r="AM55" s="3">
        <v>813.06</v>
      </c>
      <c r="AN55" s="3">
        <v>813.06</v>
      </c>
      <c r="AO55" s="3">
        <v>813.06</v>
      </c>
      <c r="AP55" s="3">
        <v>813.06</v>
      </c>
      <c r="AQ55" s="3">
        <v>813.06</v>
      </c>
      <c r="AR55" s="3">
        <v>813.06</v>
      </c>
      <c r="AS55" s="3">
        <v>813.06</v>
      </c>
      <c r="AT55" s="3">
        <v>813.06</v>
      </c>
      <c r="AU55" s="3">
        <v>813.06</v>
      </c>
      <c r="AV55" s="3">
        <v>813.06</v>
      </c>
      <c r="AW55" s="3">
        <v>813.06</v>
      </c>
    </row>
    <row r="56" spans="1:49" x14ac:dyDescent="0.25">
      <c r="A56" t="s">
        <v>55</v>
      </c>
      <c r="B56" s="3">
        <v>190.18</v>
      </c>
      <c r="C56" s="3">
        <v>194.62</v>
      </c>
      <c r="D56" s="3">
        <v>194.62</v>
      </c>
      <c r="E56" s="3">
        <v>201.43</v>
      </c>
      <c r="F56" s="3">
        <v>201.43</v>
      </c>
      <c r="G56" s="3">
        <v>208.25</v>
      </c>
      <c r="H56" s="3">
        <v>208.25</v>
      </c>
      <c r="I56" s="3">
        <v>215.06</v>
      </c>
      <c r="J56" s="3">
        <v>215.06</v>
      </c>
      <c r="K56" s="3">
        <v>443.76</v>
      </c>
      <c r="L56" s="3">
        <v>443.76</v>
      </c>
      <c r="M56" s="3">
        <v>457.39</v>
      </c>
      <c r="N56" s="3">
        <v>457.39</v>
      </c>
      <c r="O56" s="3">
        <v>471.02</v>
      </c>
      <c r="P56" s="3">
        <v>471.02</v>
      </c>
      <c r="Q56" s="3">
        <v>484.66</v>
      </c>
      <c r="R56" s="3">
        <v>484.66</v>
      </c>
      <c r="S56" s="3">
        <v>498.29</v>
      </c>
      <c r="T56" s="3">
        <v>747.43</v>
      </c>
      <c r="U56" s="3">
        <v>767.88</v>
      </c>
      <c r="V56" s="3">
        <v>767.88</v>
      </c>
      <c r="W56" s="3">
        <v>788.33</v>
      </c>
      <c r="X56" s="3">
        <v>788.33</v>
      </c>
      <c r="Y56" s="3">
        <v>808.77</v>
      </c>
      <c r="Z56" s="3">
        <v>808.77</v>
      </c>
      <c r="AA56" s="3">
        <v>829.22</v>
      </c>
      <c r="AB56" s="3">
        <v>829.22</v>
      </c>
      <c r="AC56" s="3">
        <v>829.22</v>
      </c>
      <c r="AD56" s="3">
        <v>829.22</v>
      </c>
      <c r="AE56" s="3">
        <v>829.22</v>
      </c>
      <c r="AF56" s="3">
        <v>829.22</v>
      </c>
      <c r="AG56" s="3">
        <v>829.22</v>
      </c>
      <c r="AH56" s="3">
        <v>829.22</v>
      </c>
      <c r="AI56" s="3">
        <v>829.22</v>
      </c>
      <c r="AJ56" s="3">
        <v>829.22</v>
      </c>
      <c r="AK56" s="3">
        <v>829.22</v>
      </c>
      <c r="AL56" s="3">
        <v>829.22</v>
      </c>
      <c r="AM56" s="3">
        <v>829.22</v>
      </c>
      <c r="AN56" s="3">
        <v>829.22</v>
      </c>
      <c r="AO56" s="3">
        <v>829.22</v>
      </c>
      <c r="AP56" s="3">
        <v>829.22</v>
      </c>
      <c r="AQ56" s="3">
        <v>829.22</v>
      </c>
      <c r="AR56" s="3">
        <v>829.22</v>
      </c>
      <c r="AS56" s="3">
        <v>829.22</v>
      </c>
      <c r="AT56" s="3">
        <v>829.22</v>
      </c>
      <c r="AU56" s="3">
        <v>829.22</v>
      </c>
      <c r="AV56" s="3">
        <v>829.22</v>
      </c>
      <c r="AW56" s="3">
        <v>829.22</v>
      </c>
    </row>
    <row r="57" spans="1:49" x14ac:dyDescent="0.25">
      <c r="A57" t="s">
        <v>60</v>
      </c>
      <c r="B57" s="3">
        <v>190.18</v>
      </c>
      <c r="C57" s="3">
        <v>194.62</v>
      </c>
      <c r="D57" s="3">
        <v>194.62</v>
      </c>
      <c r="E57" s="3">
        <v>202.38</v>
      </c>
      <c r="F57" s="3">
        <v>202.38</v>
      </c>
      <c r="G57" s="3">
        <v>210.15</v>
      </c>
      <c r="H57" s="3">
        <v>210.15</v>
      </c>
      <c r="I57" s="3">
        <v>217.92</v>
      </c>
      <c r="J57" s="3">
        <v>217.92</v>
      </c>
      <c r="K57" s="3">
        <v>451.37</v>
      </c>
      <c r="L57" s="3">
        <v>451.37</v>
      </c>
      <c r="M57" s="3">
        <v>466.9</v>
      </c>
      <c r="N57" s="3">
        <v>466.9</v>
      </c>
      <c r="O57" s="3">
        <v>482.44</v>
      </c>
      <c r="P57" s="3">
        <v>482.44</v>
      </c>
      <c r="Q57" s="3">
        <v>497.97</v>
      </c>
      <c r="R57" s="3">
        <v>497.97</v>
      </c>
      <c r="S57" s="3">
        <v>513.5</v>
      </c>
      <c r="T57" s="3">
        <v>770.25</v>
      </c>
      <c r="U57" s="3">
        <v>793.55</v>
      </c>
      <c r="V57" s="3">
        <v>793.55</v>
      </c>
      <c r="W57" s="3">
        <v>816.86</v>
      </c>
      <c r="X57" s="3">
        <v>816.86</v>
      </c>
      <c r="Y57" s="3">
        <v>840.16</v>
      </c>
      <c r="Z57" s="3">
        <v>840.16</v>
      </c>
      <c r="AA57" s="3">
        <v>840.16</v>
      </c>
      <c r="AB57" s="3">
        <v>840.16</v>
      </c>
      <c r="AC57" s="3">
        <v>840.16</v>
      </c>
      <c r="AD57" s="3">
        <v>840.16</v>
      </c>
      <c r="AE57" s="3">
        <v>840.16</v>
      </c>
      <c r="AF57" s="3">
        <v>840.16</v>
      </c>
      <c r="AG57" s="3">
        <v>840.16</v>
      </c>
      <c r="AH57" s="3">
        <v>840.16</v>
      </c>
      <c r="AI57" s="3">
        <v>840.16</v>
      </c>
      <c r="AJ57" s="3">
        <v>840.16</v>
      </c>
      <c r="AK57" s="3">
        <v>840.16</v>
      </c>
      <c r="AL57" s="3">
        <v>840.16</v>
      </c>
      <c r="AM57" s="3">
        <v>840.16</v>
      </c>
      <c r="AN57" s="3">
        <v>840.16</v>
      </c>
      <c r="AO57" s="3">
        <v>840.16</v>
      </c>
      <c r="AP57" s="3">
        <v>840.16</v>
      </c>
      <c r="AQ57" s="3">
        <v>840.16</v>
      </c>
      <c r="AR57" s="3">
        <v>840.16</v>
      </c>
      <c r="AS57" s="3">
        <v>840.16</v>
      </c>
      <c r="AT57" s="3">
        <v>840.16</v>
      </c>
      <c r="AU57" s="3">
        <v>840.16</v>
      </c>
      <c r="AV57" s="3">
        <v>840.16</v>
      </c>
      <c r="AW57" s="3">
        <v>840.16</v>
      </c>
    </row>
    <row r="58" spans="1:49" x14ac:dyDescent="0.25">
      <c r="A58" t="s">
        <v>59</v>
      </c>
      <c r="B58" s="3">
        <v>203.92</v>
      </c>
      <c r="C58" s="3">
        <v>208.35</v>
      </c>
      <c r="D58" s="3">
        <v>208.35</v>
      </c>
      <c r="E58" s="3">
        <v>215.17</v>
      </c>
      <c r="F58" s="3">
        <v>215.17</v>
      </c>
      <c r="G58" s="3">
        <v>221.99</v>
      </c>
      <c r="H58" s="3">
        <v>221.99</v>
      </c>
      <c r="I58" s="3">
        <v>228.8</v>
      </c>
      <c r="J58" s="3">
        <v>228.8</v>
      </c>
      <c r="K58" s="3">
        <v>471.24</v>
      </c>
      <c r="L58" s="3">
        <v>471.24</v>
      </c>
      <c r="M58" s="3">
        <v>484.87</v>
      </c>
      <c r="N58" s="3">
        <v>484.87</v>
      </c>
      <c r="O58" s="3">
        <v>498.5</v>
      </c>
      <c r="P58" s="3">
        <v>498.5</v>
      </c>
      <c r="Q58" s="3">
        <v>512.13</v>
      </c>
      <c r="R58" s="3">
        <v>512.13</v>
      </c>
      <c r="S58" s="3">
        <v>525.76</v>
      </c>
      <c r="T58" s="3">
        <v>788.64</v>
      </c>
      <c r="U58" s="3">
        <v>809.09</v>
      </c>
      <c r="V58" s="3">
        <v>809.09</v>
      </c>
      <c r="W58" s="3">
        <v>829.54</v>
      </c>
      <c r="X58" s="3">
        <v>829.54</v>
      </c>
      <c r="Y58" s="3">
        <v>849.99</v>
      </c>
      <c r="Z58" s="3">
        <v>849.99</v>
      </c>
      <c r="AA58" s="3">
        <v>849.99</v>
      </c>
      <c r="AB58" s="3">
        <v>849.99</v>
      </c>
      <c r="AC58" s="3">
        <v>849.99</v>
      </c>
      <c r="AD58" s="3">
        <v>849.99</v>
      </c>
      <c r="AE58" s="3">
        <v>849.99</v>
      </c>
      <c r="AF58" s="3">
        <v>849.99</v>
      </c>
      <c r="AG58" s="3">
        <v>849.99</v>
      </c>
      <c r="AH58" s="3">
        <v>849.99</v>
      </c>
      <c r="AI58" s="3">
        <v>849.99</v>
      </c>
      <c r="AJ58" s="3">
        <v>849.99</v>
      </c>
      <c r="AK58" s="3">
        <v>849.99</v>
      </c>
      <c r="AL58" s="3">
        <v>849.99</v>
      </c>
      <c r="AM58" s="3">
        <v>849.99</v>
      </c>
      <c r="AN58" s="3">
        <v>849.99</v>
      </c>
      <c r="AO58" s="3">
        <v>849.99</v>
      </c>
      <c r="AP58" s="3">
        <v>849.99</v>
      </c>
      <c r="AQ58" s="3">
        <v>849.99</v>
      </c>
      <c r="AR58" s="3">
        <v>849.99</v>
      </c>
      <c r="AS58" s="3">
        <v>849.99</v>
      </c>
      <c r="AT58" s="3">
        <v>849.99</v>
      </c>
      <c r="AU58" s="3">
        <v>849.99</v>
      </c>
      <c r="AV58" s="3">
        <v>849.99</v>
      </c>
      <c r="AW58" s="3">
        <v>849.99</v>
      </c>
    </row>
    <row r="59" spans="1:49" x14ac:dyDescent="0.25">
      <c r="A59" t="s">
        <v>58</v>
      </c>
      <c r="B59" s="3">
        <v>206.03</v>
      </c>
      <c r="C59" s="3">
        <v>206.03</v>
      </c>
      <c r="D59" s="3">
        <v>215.54</v>
      </c>
      <c r="E59" s="3">
        <v>215.54</v>
      </c>
      <c r="F59" s="3">
        <v>225.05</v>
      </c>
      <c r="G59" s="3">
        <v>225.05</v>
      </c>
      <c r="H59" s="3">
        <v>234.56</v>
      </c>
      <c r="I59" s="3">
        <v>234.56</v>
      </c>
      <c r="J59" s="3">
        <v>244.07</v>
      </c>
      <c r="K59" s="3">
        <v>488.14</v>
      </c>
      <c r="L59" s="3">
        <v>507.16</v>
      </c>
      <c r="M59" s="3">
        <v>507.16</v>
      </c>
      <c r="N59" s="3">
        <v>526.19000000000005</v>
      </c>
      <c r="O59" s="3">
        <v>526.19000000000005</v>
      </c>
      <c r="P59" s="3">
        <v>545.21</v>
      </c>
      <c r="Q59" s="3">
        <v>545.21</v>
      </c>
      <c r="R59" s="3">
        <v>564.23</v>
      </c>
      <c r="S59" s="3">
        <v>564.23</v>
      </c>
      <c r="T59" s="3">
        <v>874.87</v>
      </c>
      <c r="U59" s="3">
        <v>874.87</v>
      </c>
      <c r="V59" s="3">
        <v>903.41</v>
      </c>
      <c r="W59" s="3">
        <v>903.41</v>
      </c>
      <c r="X59" s="3">
        <v>931.94</v>
      </c>
      <c r="Y59" s="3">
        <v>931.94</v>
      </c>
      <c r="Z59" s="3">
        <v>931.94</v>
      </c>
      <c r="AA59" s="3">
        <v>931.94</v>
      </c>
      <c r="AB59" s="3">
        <v>931.94</v>
      </c>
      <c r="AC59" s="3">
        <v>931.94</v>
      </c>
      <c r="AD59" s="3">
        <v>931.94</v>
      </c>
      <c r="AE59" s="3">
        <v>931.94</v>
      </c>
      <c r="AF59" s="3">
        <v>931.94</v>
      </c>
      <c r="AG59" s="3">
        <v>931.94</v>
      </c>
      <c r="AH59" s="3">
        <v>931.94</v>
      </c>
      <c r="AI59" s="3">
        <v>931.94</v>
      </c>
      <c r="AJ59" s="3">
        <v>931.94</v>
      </c>
      <c r="AK59" s="3">
        <v>931.94</v>
      </c>
      <c r="AL59" s="3">
        <v>931.94</v>
      </c>
      <c r="AM59" s="3">
        <v>931.94</v>
      </c>
      <c r="AN59" s="3">
        <v>931.94</v>
      </c>
      <c r="AO59" s="3">
        <v>931.94</v>
      </c>
      <c r="AP59" s="3">
        <v>931.94</v>
      </c>
      <c r="AQ59" s="3">
        <v>931.94</v>
      </c>
      <c r="AR59" s="3">
        <v>931.94</v>
      </c>
      <c r="AS59" s="3">
        <v>931.94</v>
      </c>
      <c r="AT59" s="3">
        <v>931.94</v>
      </c>
      <c r="AU59" s="3">
        <v>931.94</v>
      </c>
      <c r="AV59" s="3">
        <v>931.94</v>
      </c>
      <c r="AW59" s="3">
        <v>931.94</v>
      </c>
    </row>
    <row r="60" spans="1:49" x14ac:dyDescent="0.25">
      <c r="A60" t="s">
        <v>57</v>
      </c>
      <c r="B60" s="3">
        <v>212.37</v>
      </c>
      <c r="C60" s="3">
        <v>216.81</v>
      </c>
      <c r="D60" s="3">
        <v>216.81</v>
      </c>
      <c r="E60" s="3">
        <v>224.57</v>
      </c>
      <c r="F60" s="3">
        <v>224.57</v>
      </c>
      <c r="G60" s="3">
        <v>232.34</v>
      </c>
      <c r="H60" s="3">
        <v>232.34</v>
      </c>
      <c r="I60" s="3">
        <v>240.11</v>
      </c>
      <c r="J60" s="3">
        <v>240.11</v>
      </c>
      <c r="K60" s="3">
        <v>495.75</v>
      </c>
      <c r="L60" s="3">
        <v>495.75</v>
      </c>
      <c r="M60" s="3">
        <v>511.28</v>
      </c>
      <c r="N60" s="3">
        <v>511.28</v>
      </c>
      <c r="O60" s="3">
        <v>526.82000000000005</v>
      </c>
      <c r="P60" s="3">
        <v>526.82000000000005</v>
      </c>
      <c r="Q60" s="3">
        <v>542.35</v>
      </c>
      <c r="R60" s="3">
        <v>542.35</v>
      </c>
      <c r="S60" s="3">
        <v>557.88</v>
      </c>
      <c r="T60" s="3">
        <v>836.83</v>
      </c>
      <c r="U60" s="3">
        <v>860.13</v>
      </c>
      <c r="V60" s="3">
        <v>860.13</v>
      </c>
      <c r="W60" s="3">
        <v>883.43</v>
      </c>
      <c r="X60" s="3">
        <v>883.43</v>
      </c>
      <c r="Y60" s="3">
        <v>883.43</v>
      </c>
      <c r="Z60" s="3">
        <v>883.43</v>
      </c>
      <c r="AA60" s="3">
        <v>883.43</v>
      </c>
      <c r="AB60" s="3">
        <v>883.43</v>
      </c>
      <c r="AC60" s="3">
        <v>883.43</v>
      </c>
      <c r="AD60" s="3">
        <v>883.43</v>
      </c>
      <c r="AE60" s="3">
        <v>883.43</v>
      </c>
      <c r="AF60" s="3">
        <v>883.43</v>
      </c>
      <c r="AG60" s="3">
        <v>883.43</v>
      </c>
      <c r="AH60" s="3">
        <v>883.43</v>
      </c>
      <c r="AI60" s="3">
        <v>883.43</v>
      </c>
      <c r="AJ60" s="3">
        <v>883.43</v>
      </c>
      <c r="AK60" s="3">
        <v>883.43</v>
      </c>
      <c r="AL60" s="3">
        <v>883.43</v>
      </c>
      <c r="AM60" s="3">
        <v>883.43</v>
      </c>
      <c r="AN60" s="3">
        <v>883.43</v>
      </c>
      <c r="AO60" s="3">
        <v>883.43</v>
      </c>
      <c r="AP60" s="3">
        <v>883.43</v>
      </c>
      <c r="AQ60" s="3">
        <v>883.43</v>
      </c>
      <c r="AR60" s="3">
        <v>883.43</v>
      </c>
      <c r="AS60" s="3">
        <v>883.43</v>
      </c>
      <c r="AT60" s="3">
        <v>883.43</v>
      </c>
      <c r="AU60" s="3">
        <v>883.43</v>
      </c>
      <c r="AV60" s="3">
        <v>883.43</v>
      </c>
      <c r="AW60" s="3">
        <v>883.43</v>
      </c>
    </row>
    <row r="61" spans="1:49" x14ac:dyDescent="0.25">
      <c r="A61" t="s">
        <v>56</v>
      </c>
      <c r="B61" s="3">
        <v>222.51</v>
      </c>
      <c r="C61" s="3">
        <v>222.51</v>
      </c>
      <c r="D61" s="3">
        <v>232.02</v>
      </c>
      <c r="E61" s="3">
        <v>232.02</v>
      </c>
      <c r="F61" s="3">
        <v>241.54</v>
      </c>
      <c r="G61" s="3">
        <v>241.54</v>
      </c>
      <c r="H61" s="3">
        <v>251.05</v>
      </c>
      <c r="I61" s="3">
        <v>251.05</v>
      </c>
      <c r="J61" s="3">
        <v>260.56</v>
      </c>
      <c r="K61" s="3">
        <v>521.11</v>
      </c>
      <c r="L61" s="3">
        <v>540.13</v>
      </c>
      <c r="M61" s="3">
        <v>540.13</v>
      </c>
      <c r="N61" s="3">
        <v>559.16</v>
      </c>
      <c r="O61" s="3">
        <v>559.16</v>
      </c>
      <c r="P61" s="3">
        <v>578.17999999999995</v>
      </c>
      <c r="Q61" s="3">
        <v>578.17999999999995</v>
      </c>
      <c r="R61" s="3">
        <v>597.20000000000005</v>
      </c>
      <c r="S61" s="3">
        <v>597.20000000000005</v>
      </c>
      <c r="T61" s="3">
        <v>924.33</v>
      </c>
      <c r="U61" s="3">
        <v>924.33</v>
      </c>
      <c r="V61" s="3">
        <v>952.86</v>
      </c>
      <c r="W61" s="3">
        <v>952.86</v>
      </c>
      <c r="X61" s="3">
        <v>981.39</v>
      </c>
      <c r="Y61" s="3">
        <v>981.39</v>
      </c>
      <c r="Z61" s="3">
        <v>1009.92</v>
      </c>
      <c r="AA61" s="3">
        <v>1009.92</v>
      </c>
      <c r="AB61" s="3">
        <v>1038.46</v>
      </c>
      <c r="AC61" s="3">
        <v>1038.46</v>
      </c>
      <c r="AD61" s="3">
        <v>1066.99</v>
      </c>
      <c r="AE61" s="3">
        <v>1066.99</v>
      </c>
      <c r="AF61" s="3">
        <v>1066.99</v>
      </c>
      <c r="AG61" s="3">
        <v>1066.99</v>
      </c>
      <c r="AH61" s="3">
        <v>1066.99</v>
      </c>
      <c r="AI61" s="3">
        <v>1066.99</v>
      </c>
      <c r="AJ61" s="3">
        <v>1066.99</v>
      </c>
      <c r="AK61" s="3">
        <v>1066.99</v>
      </c>
      <c r="AL61" s="3">
        <v>1066.99</v>
      </c>
      <c r="AM61" s="3">
        <v>1066.99</v>
      </c>
      <c r="AN61" s="3">
        <v>1066.99</v>
      </c>
      <c r="AO61" s="3">
        <v>1066.99</v>
      </c>
      <c r="AP61" s="3">
        <v>1066.99</v>
      </c>
      <c r="AQ61" s="3">
        <v>1066.99</v>
      </c>
      <c r="AR61" s="3">
        <v>1066.99</v>
      </c>
      <c r="AS61" s="3">
        <v>1066.99</v>
      </c>
      <c r="AT61" s="3">
        <v>1066.99</v>
      </c>
      <c r="AU61" s="3">
        <v>1066.99</v>
      </c>
      <c r="AV61" s="3">
        <v>1066.99</v>
      </c>
      <c r="AW61" s="3">
        <v>1066.99</v>
      </c>
    </row>
    <row r="62" spans="1:49" x14ac:dyDescent="0.25">
      <c r="A62" t="s">
        <v>61</v>
      </c>
      <c r="B62" s="3">
        <v>233.61</v>
      </c>
      <c r="C62" s="3">
        <v>238.36</v>
      </c>
      <c r="D62" s="3">
        <v>238.36</v>
      </c>
      <c r="E62" s="3">
        <v>247.88</v>
      </c>
      <c r="F62" s="3">
        <v>247.88</v>
      </c>
      <c r="G62" s="3">
        <v>257.39</v>
      </c>
      <c r="H62" s="3">
        <v>257.39</v>
      </c>
      <c r="I62" s="3">
        <v>266.89999999999998</v>
      </c>
      <c r="J62" s="3">
        <v>266.89999999999998</v>
      </c>
      <c r="K62" s="3">
        <v>552.80999999999995</v>
      </c>
      <c r="L62" s="3">
        <v>552.80999999999995</v>
      </c>
      <c r="M62" s="3">
        <v>571.84</v>
      </c>
      <c r="N62" s="3">
        <v>571.84</v>
      </c>
      <c r="O62" s="3">
        <v>590.86</v>
      </c>
      <c r="P62" s="3">
        <v>590.86</v>
      </c>
      <c r="Q62" s="3">
        <v>609.88</v>
      </c>
      <c r="R62" s="3">
        <v>609.88</v>
      </c>
      <c r="S62" s="3">
        <v>628.9</v>
      </c>
      <c r="T62" s="3">
        <v>943.35</v>
      </c>
      <c r="U62" s="3">
        <v>971.88</v>
      </c>
      <c r="V62" s="3">
        <v>971.88</v>
      </c>
      <c r="W62" s="3">
        <v>971.88</v>
      </c>
      <c r="X62" s="3">
        <v>971.88</v>
      </c>
      <c r="Y62" s="3">
        <v>971.88</v>
      </c>
      <c r="Z62" s="3">
        <v>971.88</v>
      </c>
      <c r="AA62" s="3">
        <v>971.88</v>
      </c>
      <c r="AB62" s="3">
        <v>971.88</v>
      </c>
      <c r="AC62" s="3">
        <v>971.88</v>
      </c>
      <c r="AD62" s="3">
        <v>971.88</v>
      </c>
      <c r="AE62" s="3">
        <v>971.88</v>
      </c>
      <c r="AF62" s="3">
        <v>971.88</v>
      </c>
      <c r="AG62" s="3">
        <v>971.88</v>
      </c>
      <c r="AH62" s="3">
        <v>971.88</v>
      </c>
      <c r="AI62" s="3">
        <v>971.88</v>
      </c>
      <c r="AJ62" s="3">
        <v>971.88</v>
      </c>
      <c r="AK62" s="3">
        <v>971.88</v>
      </c>
      <c r="AL62" s="3">
        <v>971.88</v>
      </c>
      <c r="AM62" s="3">
        <v>971.88</v>
      </c>
      <c r="AN62" s="3">
        <v>971.88</v>
      </c>
      <c r="AO62" s="3">
        <v>971.88</v>
      </c>
      <c r="AP62" s="3">
        <v>971.88</v>
      </c>
      <c r="AQ62" s="3">
        <v>971.88</v>
      </c>
      <c r="AR62" s="3">
        <v>971.88</v>
      </c>
      <c r="AS62" s="3">
        <v>971.88</v>
      </c>
      <c r="AT62" s="3">
        <v>971.88</v>
      </c>
      <c r="AU62" s="3">
        <v>971.88</v>
      </c>
      <c r="AV62" s="3">
        <v>971.88</v>
      </c>
      <c r="AW62" s="3">
        <v>971.88</v>
      </c>
    </row>
    <row r="63" spans="1:49" x14ac:dyDescent="0.25">
      <c r="A63" t="s">
        <v>62</v>
      </c>
      <c r="B63" s="3">
        <v>235.19</v>
      </c>
      <c r="C63" s="3">
        <v>235.19</v>
      </c>
      <c r="D63" s="3">
        <v>244.7</v>
      </c>
      <c r="E63" s="3">
        <v>244.7</v>
      </c>
      <c r="F63" s="3">
        <v>254.22</v>
      </c>
      <c r="G63" s="3">
        <v>254.22</v>
      </c>
      <c r="H63" s="3">
        <v>263.73</v>
      </c>
      <c r="I63" s="3">
        <v>263.73</v>
      </c>
      <c r="J63" s="3">
        <v>273.24</v>
      </c>
      <c r="K63" s="3">
        <v>546.47</v>
      </c>
      <c r="L63" s="3">
        <v>565.5</v>
      </c>
      <c r="M63" s="3">
        <v>565.5</v>
      </c>
      <c r="N63" s="3">
        <v>584.52</v>
      </c>
      <c r="O63" s="3">
        <v>584.52</v>
      </c>
      <c r="P63" s="3">
        <v>603.54</v>
      </c>
      <c r="Q63" s="3">
        <v>603.54</v>
      </c>
      <c r="R63" s="3">
        <v>622.55999999999995</v>
      </c>
      <c r="S63" s="3">
        <v>622.55999999999995</v>
      </c>
      <c r="T63" s="3">
        <v>962.37</v>
      </c>
      <c r="U63" s="3">
        <v>962.37</v>
      </c>
      <c r="V63" s="3">
        <v>990.9</v>
      </c>
      <c r="W63" s="3">
        <v>990.9</v>
      </c>
      <c r="X63" s="3">
        <v>1019.43</v>
      </c>
      <c r="Y63" s="3">
        <v>1019.43</v>
      </c>
      <c r="Z63" s="3">
        <v>1047.97</v>
      </c>
      <c r="AA63" s="3">
        <v>1047.97</v>
      </c>
      <c r="AB63" s="3">
        <v>1075.94</v>
      </c>
      <c r="AC63" s="3">
        <v>1075.94</v>
      </c>
      <c r="AD63" s="3">
        <v>1104.47</v>
      </c>
      <c r="AE63" s="3">
        <v>1104.47</v>
      </c>
      <c r="AF63" s="3">
        <v>1133</v>
      </c>
      <c r="AG63" s="3">
        <v>1133</v>
      </c>
      <c r="AH63" s="3">
        <v>1133</v>
      </c>
      <c r="AI63" s="3">
        <v>1133</v>
      </c>
      <c r="AJ63" s="3">
        <v>1133</v>
      </c>
      <c r="AK63" s="3">
        <v>1133</v>
      </c>
      <c r="AL63" s="3">
        <v>1133</v>
      </c>
      <c r="AM63" s="3">
        <v>1133</v>
      </c>
      <c r="AN63" s="3">
        <v>1133</v>
      </c>
      <c r="AO63" s="3">
        <v>1133</v>
      </c>
      <c r="AP63" s="3">
        <v>1133</v>
      </c>
      <c r="AQ63" s="3">
        <v>1133</v>
      </c>
      <c r="AR63" s="3">
        <v>1133</v>
      </c>
      <c r="AS63" s="3">
        <v>1133</v>
      </c>
      <c r="AT63" s="3">
        <v>1133</v>
      </c>
      <c r="AU63" s="3">
        <v>1133</v>
      </c>
      <c r="AV63" s="3">
        <v>1133</v>
      </c>
      <c r="AW63" s="3">
        <v>1133</v>
      </c>
    </row>
    <row r="64" spans="1:49" x14ac:dyDescent="0.25">
      <c r="A64" t="s">
        <v>63</v>
      </c>
      <c r="B64" s="3">
        <v>251.05</v>
      </c>
      <c r="C64" s="3">
        <v>251.05</v>
      </c>
      <c r="D64" s="3">
        <v>260.56</v>
      </c>
      <c r="E64" s="3">
        <v>260.56</v>
      </c>
      <c r="F64" s="3">
        <v>270.07</v>
      </c>
      <c r="G64" s="3">
        <v>270.07</v>
      </c>
      <c r="H64" s="3">
        <v>279.58</v>
      </c>
      <c r="I64" s="3">
        <v>279.58</v>
      </c>
      <c r="J64" s="3">
        <v>289.08999999999997</v>
      </c>
      <c r="K64" s="3">
        <v>578.17999999999995</v>
      </c>
      <c r="L64" s="3">
        <v>597.20000000000005</v>
      </c>
      <c r="M64" s="3">
        <v>597.20000000000005</v>
      </c>
      <c r="N64" s="3">
        <v>616.22</v>
      </c>
      <c r="O64" s="3">
        <v>616.22</v>
      </c>
      <c r="P64" s="3">
        <v>635.24</v>
      </c>
      <c r="Q64" s="3">
        <v>635.24</v>
      </c>
      <c r="R64" s="3">
        <v>654.26</v>
      </c>
      <c r="S64" s="3">
        <v>654.26</v>
      </c>
      <c r="T64" s="3">
        <v>1009.92</v>
      </c>
      <c r="U64" s="3">
        <v>1009.92</v>
      </c>
      <c r="V64" s="3">
        <v>1038.45</v>
      </c>
      <c r="W64" s="3">
        <v>1038.45</v>
      </c>
      <c r="X64" s="3">
        <v>1066.99</v>
      </c>
      <c r="Y64" s="3">
        <v>1066.99</v>
      </c>
      <c r="Z64" s="3">
        <v>1066.99</v>
      </c>
      <c r="AA64" s="3">
        <v>1066.99</v>
      </c>
      <c r="AB64" s="3">
        <v>1066.99</v>
      </c>
      <c r="AC64" s="3">
        <v>1066.99</v>
      </c>
      <c r="AD64" s="3">
        <v>1066.99</v>
      </c>
      <c r="AE64" s="3">
        <v>1066.99</v>
      </c>
      <c r="AF64" s="3">
        <v>1066.99</v>
      </c>
      <c r="AG64" s="3">
        <v>1066.99</v>
      </c>
      <c r="AH64" s="3">
        <v>1066.99</v>
      </c>
      <c r="AI64" s="3">
        <v>1066.99</v>
      </c>
      <c r="AJ64" s="3">
        <v>1066.99</v>
      </c>
      <c r="AK64" s="3">
        <v>1066.99</v>
      </c>
      <c r="AL64" s="3">
        <v>1066.99</v>
      </c>
      <c r="AM64" s="3">
        <v>1066.99</v>
      </c>
      <c r="AN64" s="3">
        <v>1066.99</v>
      </c>
      <c r="AO64" s="3">
        <v>1066.99</v>
      </c>
      <c r="AP64" s="3">
        <v>1066.99</v>
      </c>
      <c r="AQ64" s="3">
        <v>1066.99</v>
      </c>
      <c r="AR64" s="3">
        <v>1066.99</v>
      </c>
      <c r="AS64" s="3">
        <v>1066.99</v>
      </c>
      <c r="AT64" s="3">
        <v>1066.99</v>
      </c>
      <c r="AU64" s="3">
        <v>1066.99</v>
      </c>
      <c r="AV64" s="3">
        <v>1066.99</v>
      </c>
      <c r="AW64" s="3">
        <v>1066.99</v>
      </c>
    </row>
    <row r="65" spans="1:49" x14ac:dyDescent="0.25">
      <c r="A65" t="s">
        <v>64</v>
      </c>
      <c r="B65" s="3">
        <v>263.73</v>
      </c>
      <c r="C65" s="3">
        <v>263.73</v>
      </c>
      <c r="D65" s="3">
        <v>273.24</v>
      </c>
      <c r="E65" s="3">
        <v>273.24</v>
      </c>
      <c r="F65" s="3">
        <v>282.75</v>
      </c>
      <c r="G65" s="3">
        <v>282.75</v>
      </c>
      <c r="H65" s="3">
        <v>292.26</v>
      </c>
      <c r="I65" s="3">
        <v>292.26</v>
      </c>
      <c r="J65" s="3">
        <v>301.77</v>
      </c>
      <c r="K65" s="3">
        <v>603.54</v>
      </c>
      <c r="L65" s="3">
        <v>622.55999999999995</v>
      </c>
      <c r="M65" s="3">
        <v>622.55999999999995</v>
      </c>
      <c r="N65" s="3">
        <v>641.58000000000004</v>
      </c>
      <c r="O65" s="3">
        <v>641.58000000000004</v>
      </c>
      <c r="P65" s="3">
        <v>660.6</v>
      </c>
      <c r="Q65" s="3">
        <v>660.6</v>
      </c>
      <c r="R65" s="3">
        <v>679.62</v>
      </c>
      <c r="S65" s="3">
        <v>679.62</v>
      </c>
      <c r="T65" s="3">
        <v>1047.96</v>
      </c>
      <c r="U65" s="3">
        <v>1047.96</v>
      </c>
      <c r="V65" s="3">
        <v>1076.5</v>
      </c>
      <c r="W65" s="3">
        <v>1076.5</v>
      </c>
      <c r="X65" s="3">
        <v>1105.03</v>
      </c>
      <c r="Y65" s="3">
        <v>1105.03</v>
      </c>
      <c r="Z65" s="3">
        <v>1105.03</v>
      </c>
      <c r="AA65" s="3">
        <v>1105.03</v>
      </c>
      <c r="AB65" s="3">
        <v>1105.03</v>
      </c>
      <c r="AC65" s="3">
        <v>1105.03</v>
      </c>
      <c r="AD65" s="3">
        <v>1105.03</v>
      </c>
      <c r="AE65" s="3">
        <v>1105.03</v>
      </c>
      <c r="AF65" s="3">
        <v>1105.03</v>
      </c>
      <c r="AG65" s="3">
        <v>1105.03</v>
      </c>
      <c r="AH65" s="3">
        <v>1105.03</v>
      </c>
      <c r="AI65" s="3">
        <v>1105.03</v>
      </c>
      <c r="AJ65" s="3">
        <v>1105.03</v>
      </c>
      <c r="AK65" s="3">
        <v>1105.03</v>
      </c>
      <c r="AL65" s="3">
        <v>1105.03</v>
      </c>
      <c r="AM65" s="3">
        <v>1105.03</v>
      </c>
      <c r="AN65" s="3">
        <v>1105.03</v>
      </c>
      <c r="AO65" s="3">
        <v>1105.03</v>
      </c>
      <c r="AP65" s="3">
        <v>1105.03</v>
      </c>
      <c r="AQ65" s="3">
        <v>1105.03</v>
      </c>
      <c r="AR65" s="3">
        <v>1105.03</v>
      </c>
      <c r="AS65" s="3">
        <v>1105.03</v>
      </c>
      <c r="AT65" s="3">
        <v>1105.03</v>
      </c>
      <c r="AU65" s="3">
        <v>1105.03</v>
      </c>
      <c r="AV65" s="3">
        <v>1105.03</v>
      </c>
      <c r="AW65" s="3">
        <v>1105.03</v>
      </c>
    </row>
    <row r="66" spans="1:49" x14ac:dyDescent="0.25">
      <c r="A66" t="s">
        <v>65</v>
      </c>
      <c r="B66" s="3">
        <v>154.66999999999999</v>
      </c>
      <c r="C66" s="3">
        <v>161.65</v>
      </c>
      <c r="D66" s="3">
        <v>161.65</v>
      </c>
      <c r="E66" s="3">
        <v>166.72</v>
      </c>
      <c r="F66" s="3">
        <v>166.72</v>
      </c>
      <c r="G66" s="3">
        <v>171.79</v>
      </c>
      <c r="H66" s="3">
        <v>171.79</v>
      </c>
      <c r="I66" s="3">
        <v>176.86</v>
      </c>
      <c r="J66" s="3">
        <v>176.86</v>
      </c>
      <c r="K66" s="3">
        <v>363.87</v>
      </c>
      <c r="L66" s="3">
        <v>368.94</v>
      </c>
      <c r="M66" s="3">
        <v>379.09</v>
      </c>
      <c r="N66" s="3">
        <v>379.09</v>
      </c>
      <c r="O66" s="3">
        <v>389.23</v>
      </c>
      <c r="P66" s="3">
        <v>389.23</v>
      </c>
      <c r="Q66" s="3">
        <v>399.38</v>
      </c>
      <c r="R66" s="3">
        <v>399.38</v>
      </c>
      <c r="S66" s="3">
        <v>409.52</v>
      </c>
      <c r="T66" s="3">
        <v>614.28</v>
      </c>
      <c r="U66" s="3">
        <v>629.5</v>
      </c>
      <c r="V66" s="3">
        <v>629.5</v>
      </c>
      <c r="W66" s="3">
        <v>644.72</v>
      </c>
      <c r="X66" s="3">
        <v>644.72</v>
      </c>
      <c r="Y66" s="3">
        <v>659.93</v>
      </c>
      <c r="Z66" s="3">
        <v>659.93</v>
      </c>
      <c r="AA66" s="3">
        <v>675.15</v>
      </c>
      <c r="AB66" s="3">
        <v>675.15</v>
      </c>
      <c r="AC66" s="3">
        <v>690.37</v>
      </c>
      <c r="AD66" s="3">
        <v>690.37</v>
      </c>
      <c r="AE66" s="3">
        <v>690.37</v>
      </c>
      <c r="AF66" s="3">
        <v>690.37</v>
      </c>
      <c r="AG66" s="3">
        <v>690.37</v>
      </c>
      <c r="AH66" s="3">
        <v>690.37</v>
      </c>
      <c r="AI66" s="3">
        <v>690.37</v>
      </c>
      <c r="AJ66" s="3">
        <v>690.37</v>
      </c>
      <c r="AK66" s="3">
        <v>690.37</v>
      </c>
      <c r="AL66" s="3">
        <v>690.37</v>
      </c>
      <c r="AM66" s="3">
        <v>690.37</v>
      </c>
      <c r="AN66" s="3">
        <v>690.37</v>
      </c>
      <c r="AO66" s="3">
        <v>690.37</v>
      </c>
      <c r="AP66" s="3">
        <v>690.37</v>
      </c>
      <c r="AQ66" s="3">
        <v>690.37</v>
      </c>
      <c r="AR66" s="3">
        <v>690.37</v>
      </c>
      <c r="AS66" s="3">
        <v>690.37</v>
      </c>
      <c r="AT66" s="3">
        <v>690.37</v>
      </c>
      <c r="AU66" s="3">
        <v>690.37</v>
      </c>
      <c r="AV66" s="3">
        <v>690.37</v>
      </c>
      <c r="AW66" s="3">
        <v>690.37</v>
      </c>
    </row>
    <row r="67" spans="1:49" x14ac:dyDescent="0.25">
      <c r="A67" t="s">
        <v>66</v>
      </c>
      <c r="B67" s="3">
        <v>159.74</v>
      </c>
      <c r="C67" s="3">
        <v>166.72</v>
      </c>
      <c r="D67" s="3">
        <v>166.72</v>
      </c>
      <c r="E67" s="3">
        <v>171.79</v>
      </c>
      <c r="F67" s="3">
        <v>171.79</v>
      </c>
      <c r="G67" s="3">
        <v>176.86</v>
      </c>
      <c r="H67" s="3">
        <v>176.86</v>
      </c>
      <c r="I67" s="3">
        <v>181.94</v>
      </c>
      <c r="J67" s="3">
        <v>181.94</v>
      </c>
      <c r="K67" s="3">
        <v>374.02</v>
      </c>
      <c r="L67" s="3">
        <v>379.09</v>
      </c>
      <c r="M67" s="3">
        <v>389.23</v>
      </c>
      <c r="N67" s="3">
        <v>389.23</v>
      </c>
      <c r="O67" s="3">
        <v>399.38</v>
      </c>
      <c r="P67" s="3">
        <v>399.38</v>
      </c>
      <c r="Q67" s="3">
        <v>409.52</v>
      </c>
      <c r="R67" s="3">
        <v>409.52</v>
      </c>
      <c r="S67" s="3">
        <v>419.67</v>
      </c>
      <c r="T67" s="3">
        <v>629.5</v>
      </c>
      <c r="U67" s="3">
        <v>644.72</v>
      </c>
      <c r="V67" s="3">
        <v>644.72</v>
      </c>
      <c r="W67" s="3">
        <v>659.93</v>
      </c>
      <c r="X67" s="3">
        <v>659.93</v>
      </c>
      <c r="Y67" s="3">
        <v>675.15</v>
      </c>
      <c r="Z67" s="3">
        <v>675.15</v>
      </c>
      <c r="AA67" s="3">
        <v>690.37</v>
      </c>
      <c r="AB67" s="3">
        <v>690.37</v>
      </c>
      <c r="AC67" s="3">
        <v>705.59</v>
      </c>
      <c r="AD67" s="3">
        <v>705.59</v>
      </c>
      <c r="AE67" s="3">
        <v>705.59</v>
      </c>
      <c r="AF67" s="3">
        <v>705.59</v>
      </c>
      <c r="AG67" s="3">
        <v>705.59</v>
      </c>
      <c r="AH67" s="3">
        <v>705.59</v>
      </c>
      <c r="AI67" s="3">
        <v>705.59</v>
      </c>
      <c r="AJ67" s="3">
        <v>705.59</v>
      </c>
      <c r="AK67" s="3">
        <v>705.59</v>
      </c>
      <c r="AL67" s="3">
        <v>705.59</v>
      </c>
      <c r="AM67" s="3">
        <v>705.59</v>
      </c>
      <c r="AN67" s="3">
        <v>705.59</v>
      </c>
      <c r="AO67" s="3">
        <v>705.59</v>
      </c>
      <c r="AP67" s="3">
        <v>705.59</v>
      </c>
      <c r="AQ67" s="3">
        <v>705.59</v>
      </c>
      <c r="AR67" s="3">
        <v>705.59</v>
      </c>
      <c r="AS67" s="3">
        <v>705.59</v>
      </c>
      <c r="AT67" s="3">
        <v>705.59</v>
      </c>
      <c r="AU67" s="3">
        <v>705.59</v>
      </c>
      <c r="AV67" s="3">
        <v>705.59</v>
      </c>
      <c r="AW67" s="3">
        <v>705.59</v>
      </c>
    </row>
    <row r="68" spans="1:49" x14ac:dyDescent="0.25">
      <c r="A68" t="s">
        <v>108</v>
      </c>
      <c r="B68">
        <v>0</v>
      </c>
      <c r="C68">
        <v>0</v>
      </c>
      <c r="D68">
        <v>0</v>
      </c>
      <c r="E68">
        <v>0</v>
      </c>
      <c r="F68">
        <v>0</v>
      </c>
      <c r="G68">
        <v>0</v>
      </c>
      <c r="H68">
        <v>0</v>
      </c>
      <c r="I68">
        <v>0</v>
      </c>
      <c r="J68">
        <v>0</v>
      </c>
      <c r="K68">
        <v>0</v>
      </c>
      <c r="L68">
        <v>0</v>
      </c>
      <c r="M68">
        <v>0</v>
      </c>
      <c r="N68">
        <v>0</v>
      </c>
      <c r="O68">
        <v>0</v>
      </c>
      <c r="P68">
        <v>0</v>
      </c>
      <c r="Q68">
        <v>0</v>
      </c>
      <c r="R68">
        <v>0</v>
      </c>
      <c r="S68">
        <v>0</v>
      </c>
      <c r="T68">
        <v>0</v>
      </c>
      <c r="U68">
        <v>0</v>
      </c>
      <c r="V68">
        <v>0</v>
      </c>
      <c r="W68">
        <v>0</v>
      </c>
      <c r="X68">
        <v>0</v>
      </c>
      <c r="Y68">
        <v>0</v>
      </c>
      <c r="Z68">
        <v>0</v>
      </c>
      <c r="AA68">
        <v>0</v>
      </c>
      <c r="AB68">
        <v>0</v>
      </c>
      <c r="AC68">
        <v>0</v>
      </c>
      <c r="AD68">
        <v>0</v>
      </c>
      <c r="AE68">
        <v>0</v>
      </c>
      <c r="AF68">
        <v>0</v>
      </c>
      <c r="AG68">
        <v>0</v>
      </c>
      <c r="AH68">
        <v>0</v>
      </c>
      <c r="AI68">
        <v>0</v>
      </c>
      <c r="AJ68">
        <v>0</v>
      </c>
      <c r="AK68">
        <v>0</v>
      </c>
      <c r="AL68">
        <v>0</v>
      </c>
      <c r="AM68">
        <v>0</v>
      </c>
      <c r="AN68">
        <v>0</v>
      </c>
      <c r="AO68">
        <v>0</v>
      </c>
      <c r="AP68">
        <v>0</v>
      </c>
      <c r="AQ68">
        <v>0</v>
      </c>
      <c r="AR68">
        <v>0</v>
      </c>
      <c r="AS68">
        <v>0</v>
      </c>
      <c r="AT68">
        <v>0</v>
      </c>
      <c r="AU68">
        <v>0</v>
      </c>
      <c r="AV68">
        <v>0</v>
      </c>
      <c r="AW68">
        <v>0</v>
      </c>
    </row>
    <row r="69" spans="1:49" x14ac:dyDescent="0.25">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2">
    <tabColor theme="5" tint="0.79998168889431442"/>
  </sheetPr>
  <dimension ref="A1:AW68"/>
  <sheetViews>
    <sheetView workbookViewId="0">
      <pane ySplit="1" topLeftCell="A2" activePane="bottomLeft" state="frozen"/>
      <selection activeCell="D22" sqref="D22"/>
      <selection pane="bottomLeft" activeCell="B2" sqref="B2:AW67"/>
    </sheetView>
  </sheetViews>
  <sheetFormatPr defaultColWidth="11.44140625" defaultRowHeight="13.2" x14ac:dyDescent="0.25"/>
  <cols>
    <col min="1" max="1" width="17.6640625" customWidth="1"/>
  </cols>
  <sheetData>
    <row r="1" spans="1:49" x14ac:dyDescent="0.25">
      <c r="A1" s="1" t="s">
        <v>0</v>
      </c>
      <c r="B1">
        <v>0</v>
      </c>
      <c r="C1">
        <v>1</v>
      </c>
      <c r="D1">
        <v>2</v>
      </c>
      <c r="E1">
        <v>3</v>
      </c>
      <c r="F1">
        <v>4</v>
      </c>
      <c r="G1">
        <v>5</v>
      </c>
      <c r="H1">
        <v>6</v>
      </c>
      <c r="I1">
        <v>7</v>
      </c>
      <c r="J1">
        <v>8</v>
      </c>
      <c r="K1">
        <v>9</v>
      </c>
      <c r="L1">
        <v>10</v>
      </c>
      <c r="M1">
        <v>11</v>
      </c>
      <c r="N1">
        <v>12</v>
      </c>
      <c r="O1">
        <v>13</v>
      </c>
      <c r="P1">
        <v>14</v>
      </c>
      <c r="Q1">
        <v>15</v>
      </c>
      <c r="R1">
        <v>16</v>
      </c>
      <c r="S1">
        <v>17</v>
      </c>
      <c r="T1">
        <v>18</v>
      </c>
      <c r="U1">
        <v>19</v>
      </c>
      <c r="V1">
        <v>20</v>
      </c>
      <c r="W1">
        <v>21</v>
      </c>
      <c r="X1">
        <v>22</v>
      </c>
      <c r="Y1">
        <v>23</v>
      </c>
      <c r="Z1">
        <v>24</v>
      </c>
      <c r="AA1">
        <v>25</v>
      </c>
      <c r="AB1">
        <v>26</v>
      </c>
      <c r="AC1">
        <v>27</v>
      </c>
      <c r="AD1">
        <v>28</v>
      </c>
      <c r="AE1">
        <v>29</v>
      </c>
      <c r="AF1">
        <v>30</v>
      </c>
      <c r="AG1">
        <v>31</v>
      </c>
      <c r="AH1">
        <v>32</v>
      </c>
      <c r="AI1">
        <v>33</v>
      </c>
      <c r="AJ1">
        <v>34</v>
      </c>
      <c r="AK1">
        <v>35</v>
      </c>
      <c r="AL1">
        <v>36</v>
      </c>
      <c r="AM1">
        <v>37</v>
      </c>
      <c r="AN1">
        <v>38</v>
      </c>
      <c r="AO1">
        <v>39</v>
      </c>
      <c r="AP1">
        <v>40</v>
      </c>
      <c r="AQ1">
        <v>41</v>
      </c>
      <c r="AR1">
        <v>42</v>
      </c>
      <c r="AS1">
        <v>43</v>
      </c>
      <c r="AT1">
        <v>44</v>
      </c>
      <c r="AU1">
        <v>45</v>
      </c>
      <c r="AV1">
        <v>46</v>
      </c>
      <c r="AW1">
        <v>47</v>
      </c>
    </row>
    <row r="2" spans="1:49" x14ac:dyDescent="0.25">
      <c r="A2" t="s">
        <v>1</v>
      </c>
      <c r="B2">
        <v>0</v>
      </c>
      <c r="C2">
        <v>0</v>
      </c>
      <c r="D2">
        <v>0</v>
      </c>
      <c r="E2">
        <v>0</v>
      </c>
      <c r="F2">
        <v>0</v>
      </c>
      <c r="G2">
        <v>0</v>
      </c>
      <c r="H2">
        <v>0</v>
      </c>
      <c r="I2">
        <v>0</v>
      </c>
      <c r="J2">
        <v>0</v>
      </c>
      <c r="K2">
        <v>0</v>
      </c>
      <c r="L2">
        <v>0</v>
      </c>
      <c r="M2">
        <v>0</v>
      </c>
      <c r="N2">
        <v>0</v>
      </c>
      <c r="O2">
        <v>0</v>
      </c>
      <c r="P2">
        <v>0</v>
      </c>
      <c r="Q2">
        <v>0</v>
      </c>
      <c r="R2">
        <v>0</v>
      </c>
      <c r="S2">
        <v>0</v>
      </c>
      <c r="T2">
        <v>101.15</v>
      </c>
      <c r="U2">
        <v>101.15</v>
      </c>
      <c r="V2">
        <v>101.15</v>
      </c>
      <c r="W2">
        <v>101.15</v>
      </c>
      <c r="X2">
        <v>101.15</v>
      </c>
      <c r="Y2">
        <v>101.15</v>
      </c>
      <c r="Z2">
        <v>101.15</v>
      </c>
      <c r="AA2">
        <v>101.15</v>
      </c>
      <c r="AB2">
        <v>101.15</v>
      </c>
      <c r="AC2">
        <v>101.15</v>
      </c>
      <c r="AD2">
        <v>101.15</v>
      </c>
      <c r="AE2">
        <v>101.15</v>
      </c>
      <c r="AF2">
        <v>101.15</v>
      </c>
      <c r="AG2">
        <v>101.15</v>
      </c>
      <c r="AH2">
        <v>101.15</v>
      </c>
      <c r="AI2">
        <v>101.15</v>
      </c>
      <c r="AJ2">
        <v>101.15</v>
      </c>
      <c r="AK2">
        <v>101.15</v>
      </c>
      <c r="AL2">
        <v>101.15</v>
      </c>
      <c r="AM2">
        <v>101.15</v>
      </c>
      <c r="AN2">
        <v>101.15</v>
      </c>
      <c r="AO2">
        <v>101.15</v>
      </c>
      <c r="AP2">
        <v>101.15</v>
      </c>
      <c r="AQ2">
        <v>101.15</v>
      </c>
      <c r="AR2">
        <v>101.15</v>
      </c>
      <c r="AS2">
        <v>101.15</v>
      </c>
      <c r="AT2">
        <v>101.15</v>
      </c>
      <c r="AU2">
        <v>101.15</v>
      </c>
      <c r="AV2">
        <v>101.15</v>
      </c>
      <c r="AW2">
        <v>101.15</v>
      </c>
    </row>
    <row r="3" spans="1:49" x14ac:dyDescent="0.25">
      <c r="A3" t="s">
        <v>2</v>
      </c>
      <c r="B3">
        <v>0</v>
      </c>
      <c r="C3">
        <v>0</v>
      </c>
      <c r="D3">
        <v>0</v>
      </c>
      <c r="E3">
        <v>0</v>
      </c>
      <c r="F3">
        <v>0</v>
      </c>
      <c r="G3">
        <v>0</v>
      </c>
      <c r="H3">
        <v>0</v>
      </c>
      <c r="I3">
        <v>0</v>
      </c>
      <c r="J3">
        <v>0</v>
      </c>
      <c r="K3">
        <v>0</v>
      </c>
      <c r="L3">
        <v>0</v>
      </c>
      <c r="M3">
        <v>0</v>
      </c>
      <c r="N3">
        <v>0</v>
      </c>
      <c r="O3">
        <v>0</v>
      </c>
      <c r="P3">
        <v>0</v>
      </c>
      <c r="Q3">
        <v>0</v>
      </c>
      <c r="R3">
        <v>0</v>
      </c>
      <c r="S3">
        <v>0</v>
      </c>
      <c r="T3">
        <v>101.15</v>
      </c>
      <c r="U3">
        <v>101.15</v>
      </c>
      <c r="V3">
        <v>101.15</v>
      </c>
      <c r="W3">
        <v>101.15</v>
      </c>
      <c r="X3">
        <v>101.15</v>
      </c>
      <c r="Y3">
        <v>101.15</v>
      </c>
      <c r="Z3">
        <v>101.15</v>
      </c>
      <c r="AA3">
        <v>101.15</v>
      </c>
      <c r="AB3">
        <v>101.15</v>
      </c>
      <c r="AC3">
        <v>101.15</v>
      </c>
      <c r="AD3">
        <v>101.15</v>
      </c>
      <c r="AE3">
        <v>101.15</v>
      </c>
      <c r="AF3">
        <v>101.15</v>
      </c>
      <c r="AG3">
        <v>101.15</v>
      </c>
      <c r="AH3">
        <v>101.15</v>
      </c>
      <c r="AI3">
        <v>101.15</v>
      </c>
      <c r="AJ3">
        <v>101.15</v>
      </c>
      <c r="AK3">
        <v>101.15</v>
      </c>
      <c r="AL3">
        <v>101.15</v>
      </c>
      <c r="AM3">
        <v>101.15</v>
      </c>
      <c r="AN3">
        <v>101.15</v>
      </c>
      <c r="AO3">
        <v>101.15</v>
      </c>
      <c r="AP3">
        <v>101.15</v>
      </c>
      <c r="AQ3">
        <v>101.15</v>
      </c>
      <c r="AR3">
        <v>101.15</v>
      </c>
      <c r="AS3">
        <v>101.15</v>
      </c>
      <c r="AT3">
        <v>101.15</v>
      </c>
      <c r="AU3">
        <v>101.15</v>
      </c>
      <c r="AV3">
        <v>101.15</v>
      </c>
      <c r="AW3">
        <v>101.15</v>
      </c>
    </row>
    <row r="4" spans="1:49" x14ac:dyDescent="0.25">
      <c r="A4" t="s">
        <v>3</v>
      </c>
      <c r="B4">
        <v>0</v>
      </c>
      <c r="C4">
        <v>0</v>
      </c>
      <c r="D4">
        <v>0</v>
      </c>
      <c r="E4">
        <v>0</v>
      </c>
      <c r="F4">
        <v>0</v>
      </c>
      <c r="G4">
        <v>0</v>
      </c>
      <c r="H4">
        <v>0</v>
      </c>
      <c r="I4">
        <v>0</v>
      </c>
      <c r="J4">
        <v>0</v>
      </c>
      <c r="K4">
        <v>0</v>
      </c>
      <c r="L4">
        <v>0</v>
      </c>
      <c r="M4">
        <v>0</v>
      </c>
      <c r="N4">
        <v>0</v>
      </c>
      <c r="O4">
        <v>0</v>
      </c>
      <c r="P4">
        <v>0</v>
      </c>
      <c r="Q4">
        <v>0</v>
      </c>
      <c r="R4">
        <v>0</v>
      </c>
      <c r="S4">
        <v>0</v>
      </c>
      <c r="T4">
        <v>101.15</v>
      </c>
      <c r="U4">
        <v>101.15</v>
      </c>
      <c r="V4">
        <v>101.15</v>
      </c>
      <c r="W4">
        <v>101.15</v>
      </c>
      <c r="X4">
        <v>101.15</v>
      </c>
      <c r="Y4">
        <v>101.15</v>
      </c>
      <c r="Z4">
        <v>101.15</v>
      </c>
      <c r="AA4">
        <v>101.15</v>
      </c>
      <c r="AB4">
        <v>101.15</v>
      </c>
      <c r="AC4">
        <v>101.15</v>
      </c>
      <c r="AD4">
        <v>101.15</v>
      </c>
      <c r="AE4">
        <v>101.15</v>
      </c>
      <c r="AF4">
        <v>101.15</v>
      </c>
      <c r="AG4">
        <v>101.15</v>
      </c>
      <c r="AH4">
        <v>101.15</v>
      </c>
      <c r="AI4">
        <v>101.15</v>
      </c>
      <c r="AJ4">
        <v>101.15</v>
      </c>
      <c r="AK4">
        <v>101.15</v>
      </c>
      <c r="AL4">
        <v>101.15</v>
      </c>
      <c r="AM4">
        <v>101.15</v>
      </c>
      <c r="AN4">
        <v>101.15</v>
      </c>
      <c r="AO4">
        <v>101.15</v>
      </c>
      <c r="AP4">
        <v>101.15</v>
      </c>
      <c r="AQ4">
        <v>101.15</v>
      </c>
      <c r="AR4">
        <v>101.15</v>
      </c>
      <c r="AS4">
        <v>101.15</v>
      </c>
      <c r="AT4">
        <v>101.15</v>
      </c>
      <c r="AU4">
        <v>101.15</v>
      </c>
      <c r="AV4">
        <v>101.15</v>
      </c>
      <c r="AW4">
        <v>101.15</v>
      </c>
    </row>
    <row r="5" spans="1:49" x14ac:dyDescent="0.25">
      <c r="A5" t="s">
        <v>4</v>
      </c>
      <c r="B5">
        <v>0</v>
      </c>
      <c r="C5">
        <v>0</v>
      </c>
      <c r="D5">
        <v>0</v>
      </c>
      <c r="E5">
        <v>0</v>
      </c>
      <c r="F5">
        <v>0</v>
      </c>
      <c r="G5">
        <v>0</v>
      </c>
      <c r="H5">
        <v>0</v>
      </c>
      <c r="I5">
        <v>0</v>
      </c>
      <c r="J5">
        <v>0</v>
      </c>
      <c r="K5">
        <v>0</v>
      </c>
      <c r="L5">
        <v>0</v>
      </c>
      <c r="M5">
        <v>0</v>
      </c>
      <c r="N5">
        <v>0</v>
      </c>
      <c r="O5">
        <v>0</v>
      </c>
      <c r="P5">
        <v>0</v>
      </c>
      <c r="Q5">
        <v>0</v>
      </c>
      <c r="R5">
        <v>0</v>
      </c>
      <c r="S5">
        <v>0</v>
      </c>
      <c r="T5">
        <v>101.15</v>
      </c>
      <c r="U5">
        <v>101.15</v>
      </c>
      <c r="V5">
        <v>101.15</v>
      </c>
      <c r="W5">
        <v>101.15</v>
      </c>
      <c r="X5">
        <v>101.15</v>
      </c>
      <c r="Y5">
        <v>101.15</v>
      </c>
      <c r="Z5">
        <v>101.15</v>
      </c>
      <c r="AA5">
        <v>101.15</v>
      </c>
      <c r="AB5">
        <v>101.15</v>
      </c>
      <c r="AC5">
        <v>101.15</v>
      </c>
      <c r="AD5">
        <v>101.15</v>
      </c>
      <c r="AE5">
        <v>101.15</v>
      </c>
      <c r="AF5">
        <v>101.15</v>
      </c>
      <c r="AG5">
        <v>101.15</v>
      </c>
      <c r="AH5">
        <v>101.15</v>
      </c>
      <c r="AI5">
        <v>101.15</v>
      </c>
      <c r="AJ5">
        <v>101.15</v>
      </c>
      <c r="AK5">
        <v>101.15</v>
      </c>
      <c r="AL5">
        <v>101.15</v>
      </c>
      <c r="AM5">
        <v>101.15</v>
      </c>
      <c r="AN5">
        <v>101.15</v>
      </c>
      <c r="AO5">
        <v>101.15</v>
      </c>
      <c r="AP5">
        <v>101.15</v>
      </c>
      <c r="AQ5">
        <v>101.15</v>
      </c>
      <c r="AR5">
        <v>101.15</v>
      </c>
      <c r="AS5">
        <v>101.15</v>
      </c>
      <c r="AT5">
        <v>101.15</v>
      </c>
      <c r="AU5">
        <v>101.15</v>
      </c>
      <c r="AV5">
        <v>101.15</v>
      </c>
      <c r="AW5">
        <v>101.15</v>
      </c>
    </row>
    <row r="6" spans="1:49" x14ac:dyDescent="0.25">
      <c r="A6" t="s">
        <v>5</v>
      </c>
      <c r="B6">
        <v>0</v>
      </c>
      <c r="C6">
        <v>0</v>
      </c>
      <c r="D6">
        <v>0</v>
      </c>
      <c r="E6">
        <v>0</v>
      </c>
      <c r="F6">
        <v>0</v>
      </c>
      <c r="G6">
        <v>0</v>
      </c>
      <c r="H6">
        <v>0</v>
      </c>
      <c r="I6">
        <v>0</v>
      </c>
      <c r="J6">
        <v>0</v>
      </c>
      <c r="K6">
        <v>0</v>
      </c>
      <c r="L6">
        <v>0</v>
      </c>
      <c r="M6">
        <v>0</v>
      </c>
      <c r="N6">
        <v>0</v>
      </c>
      <c r="O6">
        <v>0</v>
      </c>
      <c r="P6">
        <v>0</v>
      </c>
      <c r="Q6">
        <v>0</v>
      </c>
      <c r="R6">
        <v>0</v>
      </c>
      <c r="S6">
        <v>0</v>
      </c>
      <c r="T6">
        <v>101.15</v>
      </c>
      <c r="U6">
        <v>101.15</v>
      </c>
      <c r="V6">
        <v>101.15</v>
      </c>
      <c r="W6">
        <v>101.15</v>
      </c>
      <c r="X6">
        <v>101.15</v>
      </c>
      <c r="Y6">
        <v>101.15</v>
      </c>
      <c r="Z6">
        <v>101.15</v>
      </c>
      <c r="AA6">
        <v>101.15</v>
      </c>
      <c r="AB6">
        <v>101.15</v>
      </c>
      <c r="AC6">
        <v>101.15</v>
      </c>
      <c r="AD6">
        <v>101.15</v>
      </c>
      <c r="AE6">
        <v>101.15</v>
      </c>
      <c r="AF6">
        <v>101.15</v>
      </c>
      <c r="AG6">
        <v>101.15</v>
      </c>
      <c r="AH6">
        <v>101.15</v>
      </c>
      <c r="AI6">
        <v>101.15</v>
      </c>
      <c r="AJ6">
        <v>101.15</v>
      </c>
      <c r="AK6">
        <v>101.15</v>
      </c>
      <c r="AL6">
        <v>101.15</v>
      </c>
      <c r="AM6">
        <v>101.15</v>
      </c>
      <c r="AN6">
        <v>101.15</v>
      </c>
      <c r="AO6">
        <v>101.15</v>
      </c>
      <c r="AP6">
        <v>101.15</v>
      </c>
      <c r="AQ6">
        <v>101.15</v>
      </c>
      <c r="AR6">
        <v>101.15</v>
      </c>
      <c r="AS6">
        <v>101.15</v>
      </c>
      <c r="AT6">
        <v>101.15</v>
      </c>
      <c r="AU6">
        <v>101.15</v>
      </c>
      <c r="AV6">
        <v>101.15</v>
      </c>
      <c r="AW6">
        <v>101.15</v>
      </c>
    </row>
    <row r="7" spans="1:49" x14ac:dyDescent="0.25">
      <c r="A7" t="s">
        <v>6</v>
      </c>
      <c r="B7">
        <v>0</v>
      </c>
      <c r="C7">
        <v>0</v>
      </c>
      <c r="D7">
        <v>0</v>
      </c>
      <c r="E7">
        <v>0</v>
      </c>
      <c r="F7">
        <v>0</v>
      </c>
      <c r="G7">
        <v>0</v>
      </c>
      <c r="H7">
        <v>0</v>
      </c>
      <c r="I7">
        <v>0</v>
      </c>
      <c r="J7">
        <v>0</v>
      </c>
      <c r="K7">
        <v>0</v>
      </c>
      <c r="L7">
        <v>0</v>
      </c>
      <c r="M7">
        <v>0</v>
      </c>
      <c r="N7">
        <v>0</v>
      </c>
      <c r="O7">
        <v>0</v>
      </c>
      <c r="P7">
        <v>0</v>
      </c>
      <c r="Q7">
        <v>0</v>
      </c>
      <c r="R7">
        <v>0</v>
      </c>
      <c r="S7">
        <v>0</v>
      </c>
      <c r="T7">
        <v>101.15</v>
      </c>
      <c r="U7">
        <v>101.15</v>
      </c>
      <c r="V7">
        <v>101.15</v>
      </c>
      <c r="W7">
        <v>101.15</v>
      </c>
      <c r="X7">
        <v>101.15</v>
      </c>
      <c r="Y7">
        <v>101.15</v>
      </c>
      <c r="Z7">
        <v>101.15</v>
      </c>
      <c r="AA7">
        <v>101.15</v>
      </c>
      <c r="AB7">
        <v>101.15</v>
      </c>
      <c r="AC7">
        <v>101.15</v>
      </c>
      <c r="AD7">
        <v>101.15</v>
      </c>
      <c r="AE7">
        <v>101.15</v>
      </c>
      <c r="AF7">
        <v>101.15</v>
      </c>
      <c r="AG7">
        <v>101.15</v>
      </c>
      <c r="AH7">
        <v>101.15</v>
      </c>
      <c r="AI7">
        <v>101.15</v>
      </c>
      <c r="AJ7">
        <v>101.15</v>
      </c>
      <c r="AK7">
        <v>101.15</v>
      </c>
      <c r="AL7">
        <v>101.15</v>
      </c>
      <c r="AM7">
        <v>101.15</v>
      </c>
      <c r="AN7">
        <v>101.15</v>
      </c>
      <c r="AO7">
        <v>101.15</v>
      </c>
      <c r="AP7">
        <v>101.15</v>
      </c>
      <c r="AQ7">
        <v>101.15</v>
      </c>
      <c r="AR7">
        <v>101.15</v>
      </c>
      <c r="AS7">
        <v>101.15</v>
      </c>
      <c r="AT7">
        <v>101.15</v>
      </c>
      <c r="AU7">
        <v>101.15</v>
      </c>
      <c r="AV7">
        <v>101.15</v>
      </c>
      <c r="AW7">
        <v>101.15</v>
      </c>
    </row>
    <row r="8" spans="1:49" x14ac:dyDescent="0.25">
      <c r="A8" t="s">
        <v>10</v>
      </c>
      <c r="B8">
        <v>0</v>
      </c>
      <c r="C8">
        <v>0</v>
      </c>
      <c r="D8">
        <v>0</v>
      </c>
      <c r="E8">
        <v>0</v>
      </c>
      <c r="F8">
        <v>0</v>
      </c>
      <c r="G8">
        <v>0</v>
      </c>
      <c r="H8">
        <v>0</v>
      </c>
      <c r="I8">
        <v>0</v>
      </c>
      <c r="J8">
        <v>0</v>
      </c>
      <c r="K8">
        <v>0</v>
      </c>
      <c r="L8">
        <v>0</v>
      </c>
      <c r="M8">
        <v>0</v>
      </c>
      <c r="N8">
        <v>0</v>
      </c>
      <c r="O8">
        <v>0</v>
      </c>
      <c r="P8">
        <v>0</v>
      </c>
      <c r="Q8">
        <v>0</v>
      </c>
      <c r="R8">
        <v>0</v>
      </c>
      <c r="S8">
        <v>0</v>
      </c>
      <c r="T8">
        <v>101.15</v>
      </c>
      <c r="U8">
        <v>101.15</v>
      </c>
      <c r="V8">
        <v>101.15</v>
      </c>
      <c r="W8">
        <v>101.15</v>
      </c>
      <c r="X8">
        <v>101.15</v>
      </c>
      <c r="Y8">
        <v>101.15</v>
      </c>
      <c r="Z8">
        <v>101.15</v>
      </c>
      <c r="AA8">
        <v>101.15</v>
      </c>
      <c r="AB8">
        <v>101.15</v>
      </c>
      <c r="AC8">
        <v>101.15</v>
      </c>
      <c r="AD8">
        <v>101.15</v>
      </c>
      <c r="AE8">
        <v>101.15</v>
      </c>
      <c r="AF8">
        <v>101.15</v>
      </c>
      <c r="AG8">
        <v>101.15</v>
      </c>
      <c r="AH8">
        <v>101.15</v>
      </c>
      <c r="AI8">
        <v>101.15</v>
      </c>
      <c r="AJ8">
        <v>101.15</v>
      </c>
      <c r="AK8">
        <v>101.15</v>
      </c>
      <c r="AL8">
        <v>101.15</v>
      </c>
      <c r="AM8">
        <v>101.15</v>
      </c>
      <c r="AN8">
        <v>101.15</v>
      </c>
      <c r="AO8">
        <v>101.15</v>
      </c>
      <c r="AP8">
        <v>101.15</v>
      </c>
      <c r="AQ8">
        <v>101.15</v>
      </c>
      <c r="AR8">
        <v>101.15</v>
      </c>
      <c r="AS8">
        <v>101.15</v>
      </c>
      <c r="AT8">
        <v>101.15</v>
      </c>
      <c r="AU8">
        <v>101.15</v>
      </c>
      <c r="AV8">
        <v>101.15</v>
      </c>
      <c r="AW8">
        <v>101.15</v>
      </c>
    </row>
    <row r="9" spans="1:49" x14ac:dyDescent="0.25">
      <c r="A9" t="s">
        <v>7</v>
      </c>
      <c r="B9">
        <v>0</v>
      </c>
      <c r="C9">
        <v>0</v>
      </c>
      <c r="D9">
        <v>0</v>
      </c>
      <c r="E9">
        <v>0</v>
      </c>
      <c r="F9">
        <v>0</v>
      </c>
      <c r="G9">
        <v>0</v>
      </c>
      <c r="H9">
        <v>0</v>
      </c>
      <c r="I9">
        <v>0</v>
      </c>
      <c r="J9">
        <v>0</v>
      </c>
      <c r="K9">
        <v>0</v>
      </c>
      <c r="L9">
        <v>0</v>
      </c>
      <c r="M9">
        <v>0</v>
      </c>
      <c r="N9">
        <v>0</v>
      </c>
      <c r="O9">
        <v>0</v>
      </c>
      <c r="P9">
        <v>0</v>
      </c>
      <c r="Q9">
        <v>0</v>
      </c>
      <c r="R9">
        <v>0</v>
      </c>
      <c r="S9">
        <v>0</v>
      </c>
      <c r="T9">
        <v>101.15</v>
      </c>
      <c r="U9">
        <v>101.15</v>
      </c>
      <c r="V9">
        <v>101.15</v>
      </c>
      <c r="W9">
        <v>101.15</v>
      </c>
      <c r="X9">
        <v>101.15</v>
      </c>
      <c r="Y9">
        <v>101.15</v>
      </c>
      <c r="Z9">
        <v>101.15</v>
      </c>
      <c r="AA9">
        <v>101.15</v>
      </c>
      <c r="AB9">
        <v>101.15</v>
      </c>
      <c r="AC9">
        <v>101.15</v>
      </c>
      <c r="AD9">
        <v>101.15</v>
      </c>
      <c r="AE9">
        <v>101.15</v>
      </c>
      <c r="AF9">
        <v>101.15</v>
      </c>
      <c r="AG9">
        <v>101.15</v>
      </c>
      <c r="AH9">
        <v>101.15</v>
      </c>
      <c r="AI9">
        <v>101.15</v>
      </c>
      <c r="AJ9">
        <v>101.15</v>
      </c>
      <c r="AK9">
        <v>101.15</v>
      </c>
      <c r="AL9">
        <v>101.15</v>
      </c>
      <c r="AM9">
        <v>101.15</v>
      </c>
      <c r="AN9">
        <v>101.15</v>
      </c>
      <c r="AO9">
        <v>101.15</v>
      </c>
      <c r="AP9">
        <v>101.15</v>
      </c>
      <c r="AQ9">
        <v>101.15</v>
      </c>
      <c r="AR9">
        <v>101.15</v>
      </c>
      <c r="AS9">
        <v>101.15</v>
      </c>
      <c r="AT9">
        <v>101.15</v>
      </c>
      <c r="AU9">
        <v>101.15</v>
      </c>
      <c r="AV9">
        <v>101.15</v>
      </c>
      <c r="AW9">
        <v>101.15</v>
      </c>
    </row>
    <row r="10" spans="1:49" x14ac:dyDescent="0.25">
      <c r="A10" t="s">
        <v>8</v>
      </c>
      <c r="B10">
        <v>0</v>
      </c>
      <c r="C10">
        <v>0</v>
      </c>
      <c r="D10">
        <v>0</v>
      </c>
      <c r="E10">
        <v>0</v>
      </c>
      <c r="F10">
        <v>0</v>
      </c>
      <c r="G10">
        <v>0</v>
      </c>
      <c r="H10">
        <v>0</v>
      </c>
      <c r="I10">
        <v>0</v>
      </c>
      <c r="J10">
        <v>0</v>
      </c>
      <c r="K10">
        <v>0</v>
      </c>
      <c r="L10">
        <v>0</v>
      </c>
      <c r="M10">
        <v>0</v>
      </c>
      <c r="N10">
        <v>0</v>
      </c>
      <c r="O10">
        <v>0</v>
      </c>
      <c r="P10">
        <v>0</v>
      </c>
      <c r="Q10">
        <v>0</v>
      </c>
      <c r="R10">
        <v>0</v>
      </c>
      <c r="S10">
        <v>0</v>
      </c>
      <c r="T10">
        <v>101.15</v>
      </c>
      <c r="U10">
        <v>101.15</v>
      </c>
      <c r="V10">
        <v>101.15</v>
      </c>
      <c r="W10">
        <v>101.15</v>
      </c>
      <c r="X10">
        <v>101.15</v>
      </c>
      <c r="Y10">
        <v>101.15</v>
      </c>
      <c r="Z10">
        <v>101.15</v>
      </c>
      <c r="AA10">
        <v>101.15</v>
      </c>
      <c r="AB10">
        <v>101.15</v>
      </c>
      <c r="AC10">
        <v>101.15</v>
      </c>
      <c r="AD10">
        <v>101.15</v>
      </c>
      <c r="AE10">
        <v>101.15</v>
      </c>
      <c r="AF10">
        <v>101.15</v>
      </c>
      <c r="AG10">
        <v>101.15</v>
      </c>
      <c r="AH10">
        <v>101.15</v>
      </c>
      <c r="AI10">
        <v>101.15</v>
      </c>
      <c r="AJ10">
        <v>101.15</v>
      </c>
      <c r="AK10">
        <v>101.15</v>
      </c>
      <c r="AL10">
        <v>101.15</v>
      </c>
      <c r="AM10">
        <v>101.15</v>
      </c>
      <c r="AN10">
        <v>101.15</v>
      </c>
      <c r="AO10">
        <v>101.15</v>
      </c>
      <c r="AP10">
        <v>101.15</v>
      </c>
      <c r="AQ10">
        <v>101.15</v>
      </c>
      <c r="AR10">
        <v>101.15</v>
      </c>
      <c r="AS10">
        <v>101.15</v>
      </c>
      <c r="AT10">
        <v>101.15</v>
      </c>
      <c r="AU10">
        <v>101.15</v>
      </c>
      <c r="AV10">
        <v>101.15</v>
      </c>
      <c r="AW10">
        <v>101.15</v>
      </c>
    </row>
    <row r="11" spans="1:49" x14ac:dyDescent="0.25">
      <c r="A11" t="s">
        <v>9</v>
      </c>
      <c r="B11">
        <v>0</v>
      </c>
      <c r="C11">
        <v>0</v>
      </c>
      <c r="D11">
        <v>0</v>
      </c>
      <c r="E11">
        <v>0</v>
      </c>
      <c r="F11">
        <v>0</v>
      </c>
      <c r="G11">
        <v>0</v>
      </c>
      <c r="H11">
        <v>0</v>
      </c>
      <c r="I11">
        <v>0</v>
      </c>
      <c r="J11">
        <v>0</v>
      </c>
      <c r="K11">
        <v>0</v>
      </c>
      <c r="L11">
        <v>0</v>
      </c>
      <c r="M11">
        <v>0</v>
      </c>
      <c r="N11">
        <v>0</v>
      </c>
      <c r="O11">
        <v>0</v>
      </c>
      <c r="P11">
        <v>0</v>
      </c>
      <c r="Q11">
        <v>0</v>
      </c>
      <c r="R11">
        <v>0</v>
      </c>
      <c r="S11">
        <v>0</v>
      </c>
      <c r="T11">
        <v>101.15</v>
      </c>
      <c r="U11">
        <v>101.15</v>
      </c>
      <c r="V11">
        <v>101.15</v>
      </c>
      <c r="W11">
        <v>101.15</v>
      </c>
      <c r="X11">
        <v>101.15</v>
      </c>
      <c r="Y11">
        <v>101.15</v>
      </c>
      <c r="Z11">
        <v>101.15</v>
      </c>
      <c r="AA11">
        <v>101.15</v>
      </c>
      <c r="AB11">
        <v>101.15</v>
      </c>
      <c r="AC11">
        <v>101.15</v>
      </c>
      <c r="AD11">
        <v>101.15</v>
      </c>
      <c r="AE11">
        <v>101.15</v>
      </c>
      <c r="AF11">
        <v>101.15</v>
      </c>
      <c r="AG11">
        <v>101.15</v>
      </c>
      <c r="AH11">
        <v>101.15</v>
      </c>
      <c r="AI11">
        <v>101.15</v>
      </c>
      <c r="AJ11">
        <v>101.15</v>
      </c>
      <c r="AK11">
        <v>101.15</v>
      </c>
      <c r="AL11">
        <v>101.15</v>
      </c>
      <c r="AM11">
        <v>101.15</v>
      </c>
      <c r="AN11">
        <v>101.15</v>
      </c>
      <c r="AO11">
        <v>101.15</v>
      </c>
      <c r="AP11">
        <v>101.15</v>
      </c>
      <c r="AQ11">
        <v>101.15</v>
      </c>
      <c r="AR11">
        <v>101.15</v>
      </c>
      <c r="AS11">
        <v>101.15</v>
      </c>
      <c r="AT11">
        <v>101.15</v>
      </c>
      <c r="AU11">
        <v>101.15</v>
      </c>
      <c r="AV11">
        <v>101.15</v>
      </c>
      <c r="AW11">
        <v>101.15</v>
      </c>
    </row>
    <row r="12" spans="1:49" x14ac:dyDescent="0.25">
      <c r="A12" t="s">
        <v>11</v>
      </c>
      <c r="B12">
        <v>0</v>
      </c>
      <c r="C12">
        <v>0</v>
      </c>
      <c r="D12">
        <v>0</v>
      </c>
      <c r="E12">
        <v>0</v>
      </c>
      <c r="F12">
        <v>0</v>
      </c>
      <c r="G12">
        <v>0</v>
      </c>
      <c r="H12">
        <v>0</v>
      </c>
      <c r="I12">
        <v>0</v>
      </c>
      <c r="J12">
        <v>0</v>
      </c>
      <c r="K12">
        <v>0</v>
      </c>
      <c r="L12">
        <v>0</v>
      </c>
      <c r="M12">
        <v>0</v>
      </c>
      <c r="N12">
        <v>0</v>
      </c>
      <c r="O12">
        <v>0</v>
      </c>
      <c r="P12">
        <v>0</v>
      </c>
      <c r="Q12">
        <v>0</v>
      </c>
      <c r="R12">
        <v>0</v>
      </c>
      <c r="S12">
        <v>0</v>
      </c>
      <c r="T12">
        <v>101.15</v>
      </c>
      <c r="U12">
        <v>101.15</v>
      </c>
      <c r="V12">
        <v>101.15</v>
      </c>
      <c r="W12">
        <v>101.15</v>
      </c>
      <c r="X12">
        <v>101.15</v>
      </c>
      <c r="Y12">
        <v>101.15</v>
      </c>
      <c r="Z12">
        <v>101.15</v>
      </c>
      <c r="AA12">
        <v>101.15</v>
      </c>
      <c r="AB12">
        <v>101.15</v>
      </c>
      <c r="AC12">
        <v>101.15</v>
      </c>
      <c r="AD12">
        <v>101.15</v>
      </c>
      <c r="AE12">
        <v>101.15</v>
      </c>
      <c r="AF12">
        <v>101.15</v>
      </c>
      <c r="AG12">
        <v>101.15</v>
      </c>
      <c r="AH12">
        <v>101.15</v>
      </c>
      <c r="AI12">
        <v>101.15</v>
      </c>
      <c r="AJ12">
        <v>101.15</v>
      </c>
      <c r="AK12">
        <v>101.15</v>
      </c>
      <c r="AL12">
        <v>101.15</v>
      </c>
      <c r="AM12">
        <v>101.15</v>
      </c>
      <c r="AN12">
        <v>101.15</v>
      </c>
      <c r="AO12">
        <v>101.15</v>
      </c>
      <c r="AP12">
        <v>101.15</v>
      </c>
      <c r="AQ12">
        <v>101.15</v>
      </c>
      <c r="AR12">
        <v>101.15</v>
      </c>
      <c r="AS12">
        <v>101.15</v>
      </c>
      <c r="AT12">
        <v>101.15</v>
      </c>
      <c r="AU12">
        <v>101.15</v>
      </c>
      <c r="AV12">
        <v>101.15</v>
      </c>
      <c r="AW12">
        <v>101.15</v>
      </c>
    </row>
    <row r="13" spans="1:49" x14ac:dyDescent="0.25">
      <c r="A13" s="1" t="s">
        <v>12</v>
      </c>
      <c r="B13">
        <v>0</v>
      </c>
      <c r="C13">
        <v>0</v>
      </c>
      <c r="D13">
        <v>0</v>
      </c>
      <c r="E13">
        <v>0</v>
      </c>
      <c r="F13">
        <v>0</v>
      </c>
      <c r="G13">
        <v>0</v>
      </c>
      <c r="H13">
        <v>0</v>
      </c>
      <c r="I13">
        <v>0</v>
      </c>
      <c r="J13">
        <v>0</v>
      </c>
      <c r="K13">
        <v>0</v>
      </c>
      <c r="L13">
        <v>0</v>
      </c>
      <c r="M13">
        <v>0</v>
      </c>
      <c r="N13">
        <v>0</v>
      </c>
      <c r="O13">
        <v>0</v>
      </c>
      <c r="P13">
        <v>0</v>
      </c>
      <c r="Q13">
        <v>0</v>
      </c>
      <c r="R13">
        <v>0</v>
      </c>
      <c r="S13">
        <v>0</v>
      </c>
      <c r="T13">
        <v>101.15</v>
      </c>
      <c r="U13">
        <v>101.15</v>
      </c>
      <c r="V13">
        <v>101.15</v>
      </c>
      <c r="W13">
        <v>101.15</v>
      </c>
      <c r="X13">
        <v>101.15</v>
      </c>
      <c r="Y13">
        <v>101.15</v>
      </c>
      <c r="Z13">
        <v>101.15</v>
      </c>
      <c r="AA13">
        <v>101.15</v>
      </c>
      <c r="AB13">
        <v>101.15</v>
      </c>
      <c r="AC13">
        <v>101.15</v>
      </c>
      <c r="AD13">
        <v>101.15</v>
      </c>
      <c r="AE13">
        <v>101.15</v>
      </c>
      <c r="AF13">
        <v>101.15</v>
      </c>
      <c r="AG13">
        <v>101.15</v>
      </c>
      <c r="AH13">
        <v>101.15</v>
      </c>
      <c r="AI13">
        <v>101.15</v>
      </c>
      <c r="AJ13">
        <v>101.15</v>
      </c>
      <c r="AK13">
        <v>101.15</v>
      </c>
      <c r="AL13">
        <v>101.15</v>
      </c>
      <c r="AM13">
        <v>101.15</v>
      </c>
      <c r="AN13">
        <v>101.15</v>
      </c>
      <c r="AO13">
        <v>101.15</v>
      </c>
      <c r="AP13">
        <v>101.15</v>
      </c>
      <c r="AQ13">
        <v>101.15</v>
      </c>
      <c r="AR13">
        <v>101.15</v>
      </c>
      <c r="AS13">
        <v>101.15</v>
      </c>
      <c r="AT13">
        <v>101.15</v>
      </c>
      <c r="AU13">
        <v>101.15</v>
      </c>
      <c r="AV13">
        <v>101.15</v>
      </c>
      <c r="AW13">
        <v>101.15</v>
      </c>
    </row>
    <row r="14" spans="1:49" x14ac:dyDescent="0.25">
      <c r="A14" t="s">
        <v>13</v>
      </c>
      <c r="B14">
        <v>0</v>
      </c>
      <c r="C14">
        <v>0</v>
      </c>
      <c r="D14">
        <v>0</v>
      </c>
      <c r="E14">
        <v>0</v>
      </c>
      <c r="F14">
        <v>0</v>
      </c>
      <c r="G14">
        <v>0</v>
      </c>
      <c r="H14">
        <v>0</v>
      </c>
      <c r="I14">
        <v>0</v>
      </c>
      <c r="J14">
        <v>0</v>
      </c>
      <c r="K14">
        <v>0</v>
      </c>
      <c r="L14">
        <v>0</v>
      </c>
      <c r="M14">
        <v>0</v>
      </c>
      <c r="N14">
        <v>0</v>
      </c>
      <c r="O14">
        <v>0</v>
      </c>
      <c r="P14">
        <v>0</v>
      </c>
      <c r="Q14">
        <v>0</v>
      </c>
      <c r="R14">
        <v>0</v>
      </c>
      <c r="S14">
        <v>0</v>
      </c>
      <c r="T14">
        <v>101.15</v>
      </c>
      <c r="U14">
        <v>101.15</v>
      </c>
      <c r="V14">
        <v>101.15</v>
      </c>
      <c r="W14">
        <v>101.15</v>
      </c>
      <c r="X14">
        <v>101.15</v>
      </c>
      <c r="Y14">
        <v>101.15</v>
      </c>
      <c r="Z14">
        <v>101.15</v>
      </c>
      <c r="AA14">
        <v>101.15</v>
      </c>
      <c r="AB14">
        <v>101.15</v>
      </c>
      <c r="AC14">
        <v>101.15</v>
      </c>
      <c r="AD14">
        <v>101.15</v>
      </c>
      <c r="AE14">
        <v>101.15</v>
      </c>
      <c r="AF14">
        <v>101.15</v>
      </c>
      <c r="AG14">
        <v>101.15</v>
      </c>
      <c r="AH14">
        <v>101.15</v>
      </c>
      <c r="AI14">
        <v>101.15</v>
      </c>
      <c r="AJ14">
        <v>101.15</v>
      </c>
      <c r="AK14">
        <v>101.15</v>
      </c>
      <c r="AL14">
        <v>101.15</v>
      </c>
      <c r="AM14">
        <v>101.15</v>
      </c>
      <c r="AN14">
        <v>101.15</v>
      </c>
      <c r="AO14">
        <v>101.15</v>
      </c>
      <c r="AP14">
        <v>101.15</v>
      </c>
      <c r="AQ14">
        <v>101.15</v>
      </c>
      <c r="AR14">
        <v>101.15</v>
      </c>
      <c r="AS14">
        <v>101.15</v>
      </c>
      <c r="AT14">
        <v>101.15</v>
      </c>
      <c r="AU14">
        <v>101.15</v>
      </c>
      <c r="AV14">
        <v>101.15</v>
      </c>
      <c r="AW14">
        <v>101.15</v>
      </c>
    </row>
    <row r="15" spans="1:49" x14ac:dyDescent="0.25">
      <c r="A15" t="s">
        <v>14</v>
      </c>
      <c r="B15">
        <v>0</v>
      </c>
      <c r="C15">
        <v>0</v>
      </c>
      <c r="D15">
        <v>0</v>
      </c>
      <c r="E15">
        <v>0</v>
      </c>
      <c r="F15">
        <v>0</v>
      </c>
      <c r="G15">
        <v>0</v>
      </c>
      <c r="H15">
        <v>0</v>
      </c>
      <c r="I15">
        <v>0</v>
      </c>
      <c r="J15">
        <v>0</v>
      </c>
      <c r="K15">
        <v>0</v>
      </c>
      <c r="L15">
        <v>0</v>
      </c>
      <c r="M15">
        <v>0</v>
      </c>
      <c r="N15">
        <v>0</v>
      </c>
      <c r="O15">
        <v>0</v>
      </c>
      <c r="P15">
        <v>0</v>
      </c>
      <c r="Q15">
        <v>0</v>
      </c>
      <c r="R15">
        <v>0</v>
      </c>
      <c r="S15">
        <v>0</v>
      </c>
      <c r="T15">
        <v>101.15</v>
      </c>
      <c r="U15">
        <v>101.15</v>
      </c>
      <c r="V15">
        <v>101.15</v>
      </c>
      <c r="W15">
        <v>101.15</v>
      </c>
      <c r="X15">
        <v>101.15</v>
      </c>
      <c r="Y15">
        <v>101.15</v>
      </c>
      <c r="Z15">
        <v>101.15</v>
      </c>
      <c r="AA15">
        <v>101.15</v>
      </c>
      <c r="AB15">
        <v>101.15</v>
      </c>
      <c r="AC15">
        <v>101.15</v>
      </c>
      <c r="AD15">
        <v>101.15</v>
      </c>
      <c r="AE15">
        <v>101.15</v>
      </c>
      <c r="AF15">
        <v>101.15</v>
      </c>
      <c r="AG15">
        <v>101.15</v>
      </c>
      <c r="AH15">
        <v>101.15</v>
      </c>
      <c r="AI15">
        <v>101.15</v>
      </c>
      <c r="AJ15">
        <v>101.15</v>
      </c>
      <c r="AK15">
        <v>101.15</v>
      </c>
      <c r="AL15">
        <v>101.15</v>
      </c>
      <c r="AM15">
        <v>101.15</v>
      </c>
      <c r="AN15">
        <v>101.15</v>
      </c>
      <c r="AO15">
        <v>101.15</v>
      </c>
      <c r="AP15">
        <v>101.15</v>
      </c>
      <c r="AQ15">
        <v>101.15</v>
      </c>
      <c r="AR15">
        <v>101.15</v>
      </c>
      <c r="AS15">
        <v>101.15</v>
      </c>
      <c r="AT15">
        <v>101.15</v>
      </c>
      <c r="AU15">
        <v>101.15</v>
      </c>
      <c r="AV15">
        <v>101.15</v>
      </c>
      <c r="AW15">
        <v>101.15</v>
      </c>
    </row>
    <row r="16" spans="1:49" x14ac:dyDescent="0.25">
      <c r="A16" t="s">
        <v>15</v>
      </c>
      <c r="B16">
        <v>0</v>
      </c>
      <c r="C16">
        <v>0</v>
      </c>
      <c r="D16">
        <v>0</v>
      </c>
      <c r="E16">
        <v>0</v>
      </c>
      <c r="F16">
        <v>0</v>
      </c>
      <c r="G16">
        <v>0</v>
      </c>
      <c r="H16">
        <v>0</v>
      </c>
      <c r="I16">
        <v>0</v>
      </c>
      <c r="J16">
        <v>0</v>
      </c>
      <c r="K16">
        <v>0</v>
      </c>
      <c r="L16">
        <v>0</v>
      </c>
      <c r="M16">
        <v>0</v>
      </c>
      <c r="N16">
        <v>0</v>
      </c>
      <c r="O16">
        <v>0</v>
      </c>
      <c r="P16">
        <v>0</v>
      </c>
      <c r="Q16">
        <v>0</v>
      </c>
      <c r="R16">
        <v>0</v>
      </c>
      <c r="S16">
        <v>0</v>
      </c>
      <c r="T16">
        <v>101.15</v>
      </c>
      <c r="U16">
        <v>101.15</v>
      </c>
      <c r="V16">
        <v>101.15</v>
      </c>
      <c r="W16">
        <v>101.15</v>
      </c>
      <c r="X16">
        <v>101.15</v>
      </c>
      <c r="Y16">
        <v>101.15</v>
      </c>
      <c r="Z16">
        <v>101.15</v>
      </c>
      <c r="AA16">
        <v>101.15</v>
      </c>
      <c r="AB16">
        <v>101.15</v>
      </c>
      <c r="AC16">
        <v>101.15</v>
      </c>
      <c r="AD16">
        <v>101.15</v>
      </c>
      <c r="AE16">
        <v>101.15</v>
      </c>
      <c r="AF16">
        <v>101.15</v>
      </c>
      <c r="AG16">
        <v>101.15</v>
      </c>
      <c r="AH16">
        <v>101.15</v>
      </c>
      <c r="AI16">
        <v>101.15</v>
      </c>
      <c r="AJ16">
        <v>101.15</v>
      </c>
      <c r="AK16">
        <v>101.15</v>
      </c>
      <c r="AL16">
        <v>101.15</v>
      </c>
      <c r="AM16">
        <v>101.15</v>
      </c>
      <c r="AN16">
        <v>101.15</v>
      </c>
      <c r="AO16">
        <v>101.15</v>
      </c>
      <c r="AP16">
        <v>101.15</v>
      </c>
      <c r="AQ16">
        <v>101.15</v>
      </c>
      <c r="AR16">
        <v>101.15</v>
      </c>
      <c r="AS16">
        <v>101.15</v>
      </c>
      <c r="AT16">
        <v>101.15</v>
      </c>
      <c r="AU16">
        <v>101.15</v>
      </c>
      <c r="AV16">
        <v>101.15</v>
      </c>
      <c r="AW16">
        <v>101.15</v>
      </c>
    </row>
    <row r="17" spans="1:49" x14ac:dyDescent="0.25">
      <c r="A17" t="s">
        <v>16</v>
      </c>
      <c r="B17">
        <v>0</v>
      </c>
      <c r="C17">
        <v>0</v>
      </c>
      <c r="D17">
        <v>0</v>
      </c>
      <c r="E17">
        <v>0</v>
      </c>
      <c r="F17">
        <v>0</v>
      </c>
      <c r="G17">
        <v>0</v>
      </c>
      <c r="H17">
        <v>0</v>
      </c>
      <c r="I17">
        <v>0</v>
      </c>
      <c r="J17">
        <v>0</v>
      </c>
      <c r="K17">
        <v>0</v>
      </c>
      <c r="L17">
        <v>0</v>
      </c>
      <c r="M17">
        <v>0</v>
      </c>
      <c r="N17">
        <v>0</v>
      </c>
      <c r="O17">
        <v>0</v>
      </c>
      <c r="P17">
        <v>0</v>
      </c>
      <c r="Q17">
        <v>0</v>
      </c>
      <c r="R17">
        <v>0</v>
      </c>
      <c r="S17">
        <v>0</v>
      </c>
      <c r="T17">
        <v>101.15</v>
      </c>
      <c r="U17">
        <v>101.15</v>
      </c>
      <c r="V17">
        <v>101.15</v>
      </c>
      <c r="W17">
        <v>101.15</v>
      </c>
      <c r="X17">
        <v>101.15</v>
      </c>
      <c r="Y17">
        <v>101.15</v>
      </c>
      <c r="Z17">
        <v>101.15</v>
      </c>
      <c r="AA17">
        <v>101.15</v>
      </c>
      <c r="AB17">
        <v>101.15</v>
      </c>
      <c r="AC17">
        <v>101.15</v>
      </c>
      <c r="AD17">
        <v>101.15</v>
      </c>
      <c r="AE17">
        <v>101.15</v>
      </c>
      <c r="AF17">
        <v>101.15</v>
      </c>
      <c r="AG17">
        <v>101.15</v>
      </c>
      <c r="AH17">
        <v>101.15</v>
      </c>
      <c r="AI17">
        <v>101.15</v>
      </c>
      <c r="AJ17">
        <v>101.15</v>
      </c>
      <c r="AK17">
        <v>101.15</v>
      </c>
      <c r="AL17">
        <v>101.15</v>
      </c>
      <c r="AM17">
        <v>101.15</v>
      </c>
      <c r="AN17">
        <v>101.15</v>
      </c>
      <c r="AO17">
        <v>101.15</v>
      </c>
      <c r="AP17">
        <v>101.15</v>
      </c>
      <c r="AQ17">
        <v>101.15</v>
      </c>
      <c r="AR17">
        <v>101.15</v>
      </c>
      <c r="AS17">
        <v>101.15</v>
      </c>
      <c r="AT17">
        <v>101.15</v>
      </c>
      <c r="AU17">
        <v>101.15</v>
      </c>
      <c r="AV17">
        <v>101.15</v>
      </c>
      <c r="AW17">
        <v>101.15</v>
      </c>
    </row>
    <row r="18" spans="1:49" x14ac:dyDescent="0.25">
      <c r="A18" t="s">
        <v>17</v>
      </c>
      <c r="B18">
        <v>0</v>
      </c>
      <c r="C18">
        <v>0</v>
      </c>
      <c r="D18">
        <v>0</v>
      </c>
      <c r="E18">
        <v>0</v>
      </c>
      <c r="F18">
        <v>0</v>
      </c>
      <c r="G18">
        <v>0</v>
      </c>
      <c r="H18">
        <v>0</v>
      </c>
      <c r="I18">
        <v>0</v>
      </c>
      <c r="J18">
        <v>0</v>
      </c>
      <c r="K18">
        <v>0</v>
      </c>
      <c r="L18">
        <v>0</v>
      </c>
      <c r="M18">
        <v>0</v>
      </c>
      <c r="N18">
        <v>0</v>
      </c>
      <c r="O18">
        <v>0</v>
      </c>
      <c r="P18">
        <v>0</v>
      </c>
      <c r="Q18">
        <v>0</v>
      </c>
      <c r="R18">
        <v>0</v>
      </c>
      <c r="S18">
        <v>0</v>
      </c>
      <c r="T18">
        <v>101.15</v>
      </c>
      <c r="U18">
        <v>101.15</v>
      </c>
      <c r="V18">
        <v>101.15</v>
      </c>
      <c r="W18">
        <v>101.15</v>
      </c>
      <c r="X18">
        <v>101.15</v>
      </c>
      <c r="Y18">
        <v>101.15</v>
      </c>
      <c r="Z18">
        <v>101.15</v>
      </c>
      <c r="AA18">
        <v>101.15</v>
      </c>
      <c r="AB18">
        <v>101.15</v>
      </c>
      <c r="AC18">
        <v>101.15</v>
      </c>
      <c r="AD18">
        <v>101.15</v>
      </c>
      <c r="AE18">
        <v>101.15</v>
      </c>
      <c r="AF18">
        <v>101.15</v>
      </c>
      <c r="AG18">
        <v>101.15</v>
      </c>
      <c r="AH18">
        <v>101.15</v>
      </c>
      <c r="AI18">
        <v>101.15</v>
      </c>
      <c r="AJ18">
        <v>101.15</v>
      </c>
      <c r="AK18">
        <v>101.15</v>
      </c>
      <c r="AL18">
        <v>101.15</v>
      </c>
      <c r="AM18">
        <v>101.15</v>
      </c>
      <c r="AN18">
        <v>101.15</v>
      </c>
      <c r="AO18">
        <v>101.15</v>
      </c>
      <c r="AP18">
        <v>101.15</v>
      </c>
      <c r="AQ18">
        <v>101.15</v>
      </c>
      <c r="AR18">
        <v>101.15</v>
      </c>
      <c r="AS18">
        <v>101.15</v>
      </c>
      <c r="AT18">
        <v>101.15</v>
      </c>
      <c r="AU18">
        <v>101.15</v>
      </c>
      <c r="AV18">
        <v>101.15</v>
      </c>
      <c r="AW18">
        <v>101.15</v>
      </c>
    </row>
    <row r="19" spans="1:49" x14ac:dyDescent="0.25">
      <c r="A19" t="s">
        <v>18</v>
      </c>
      <c r="B19">
        <v>0</v>
      </c>
      <c r="C19">
        <v>0</v>
      </c>
      <c r="D19">
        <v>0</v>
      </c>
      <c r="E19">
        <v>0</v>
      </c>
      <c r="F19">
        <v>0</v>
      </c>
      <c r="G19">
        <v>0</v>
      </c>
      <c r="H19">
        <v>0</v>
      </c>
      <c r="I19">
        <v>0</v>
      </c>
      <c r="J19">
        <v>0</v>
      </c>
      <c r="K19">
        <v>0</v>
      </c>
      <c r="L19">
        <v>0</v>
      </c>
      <c r="M19">
        <v>0</v>
      </c>
      <c r="N19">
        <v>0</v>
      </c>
      <c r="O19">
        <v>0</v>
      </c>
      <c r="P19">
        <v>0</v>
      </c>
      <c r="Q19">
        <v>0</v>
      </c>
      <c r="R19">
        <v>0</v>
      </c>
      <c r="S19">
        <v>0</v>
      </c>
      <c r="T19">
        <v>101.15</v>
      </c>
      <c r="U19">
        <v>101.15</v>
      </c>
      <c r="V19">
        <v>101.15</v>
      </c>
      <c r="W19">
        <v>101.15</v>
      </c>
      <c r="X19">
        <v>101.15</v>
      </c>
      <c r="Y19">
        <v>101.15</v>
      </c>
      <c r="Z19">
        <v>101.15</v>
      </c>
      <c r="AA19">
        <v>101.15</v>
      </c>
      <c r="AB19">
        <v>101.15</v>
      </c>
      <c r="AC19">
        <v>101.15</v>
      </c>
      <c r="AD19">
        <v>101.15</v>
      </c>
      <c r="AE19">
        <v>101.15</v>
      </c>
      <c r="AF19">
        <v>101.15</v>
      </c>
      <c r="AG19">
        <v>101.15</v>
      </c>
      <c r="AH19">
        <v>101.15</v>
      </c>
      <c r="AI19">
        <v>101.15</v>
      </c>
      <c r="AJ19">
        <v>101.15</v>
      </c>
      <c r="AK19">
        <v>101.15</v>
      </c>
      <c r="AL19">
        <v>101.15</v>
      </c>
      <c r="AM19">
        <v>101.15</v>
      </c>
      <c r="AN19">
        <v>101.15</v>
      </c>
      <c r="AO19">
        <v>101.15</v>
      </c>
      <c r="AP19">
        <v>101.15</v>
      </c>
      <c r="AQ19">
        <v>101.15</v>
      </c>
      <c r="AR19">
        <v>101.15</v>
      </c>
      <c r="AS19">
        <v>101.15</v>
      </c>
      <c r="AT19">
        <v>101.15</v>
      </c>
      <c r="AU19">
        <v>101.15</v>
      </c>
      <c r="AV19">
        <v>101.15</v>
      </c>
      <c r="AW19">
        <v>101.15</v>
      </c>
    </row>
    <row r="20" spans="1:49" x14ac:dyDescent="0.25">
      <c r="A20" t="s">
        <v>20</v>
      </c>
      <c r="B20">
        <v>0</v>
      </c>
      <c r="C20">
        <v>0</v>
      </c>
      <c r="D20">
        <v>0</v>
      </c>
      <c r="E20">
        <v>0</v>
      </c>
      <c r="F20">
        <v>0</v>
      </c>
      <c r="G20">
        <v>0</v>
      </c>
      <c r="H20">
        <v>0</v>
      </c>
      <c r="I20">
        <v>0</v>
      </c>
      <c r="J20">
        <v>0</v>
      </c>
      <c r="K20">
        <v>0</v>
      </c>
      <c r="L20">
        <v>0</v>
      </c>
      <c r="M20">
        <v>0</v>
      </c>
      <c r="N20">
        <v>0</v>
      </c>
      <c r="O20">
        <v>0</v>
      </c>
      <c r="P20">
        <v>0</v>
      </c>
      <c r="Q20">
        <v>0</v>
      </c>
      <c r="R20">
        <v>0</v>
      </c>
      <c r="S20">
        <v>0</v>
      </c>
      <c r="T20">
        <v>101.15</v>
      </c>
      <c r="U20">
        <v>101.15</v>
      </c>
      <c r="V20">
        <v>101.15</v>
      </c>
      <c r="W20">
        <v>101.15</v>
      </c>
      <c r="X20">
        <v>101.15</v>
      </c>
      <c r="Y20">
        <v>101.15</v>
      </c>
      <c r="Z20">
        <v>101.15</v>
      </c>
      <c r="AA20">
        <v>101.15</v>
      </c>
      <c r="AB20">
        <v>101.15</v>
      </c>
      <c r="AC20">
        <v>101.15</v>
      </c>
      <c r="AD20">
        <v>101.15</v>
      </c>
      <c r="AE20">
        <v>101.15</v>
      </c>
      <c r="AF20">
        <v>101.15</v>
      </c>
      <c r="AG20">
        <v>101.15</v>
      </c>
      <c r="AH20">
        <v>101.15</v>
      </c>
      <c r="AI20">
        <v>101.15</v>
      </c>
      <c r="AJ20">
        <v>101.15</v>
      </c>
      <c r="AK20">
        <v>101.15</v>
      </c>
      <c r="AL20">
        <v>101.15</v>
      </c>
      <c r="AM20">
        <v>101.15</v>
      </c>
      <c r="AN20">
        <v>101.15</v>
      </c>
      <c r="AO20">
        <v>101.15</v>
      </c>
      <c r="AP20">
        <v>101.15</v>
      </c>
      <c r="AQ20">
        <v>101.15</v>
      </c>
      <c r="AR20">
        <v>101.15</v>
      </c>
      <c r="AS20">
        <v>101.15</v>
      </c>
      <c r="AT20">
        <v>101.15</v>
      </c>
      <c r="AU20">
        <v>101.15</v>
      </c>
      <c r="AV20">
        <v>101.15</v>
      </c>
      <c r="AW20">
        <v>101.15</v>
      </c>
    </row>
    <row r="21" spans="1:49" x14ac:dyDescent="0.25">
      <c r="A21" t="s">
        <v>21</v>
      </c>
      <c r="B21">
        <v>0</v>
      </c>
      <c r="C21">
        <v>0</v>
      </c>
      <c r="D21">
        <v>0</v>
      </c>
      <c r="E21">
        <v>0</v>
      </c>
      <c r="F21">
        <v>0</v>
      </c>
      <c r="G21">
        <v>0</v>
      </c>
      <c r="H21">
        <v>0</v>
      </c>
      <c r="I21">
        <v>0</v>
      </c>
      <c r="J21">
        <v>0</v>
      </c>
      <c r="K21">
        <v>0</v>
      </c>
      <c r="L21">
        <v>0</v>
      </c>
      <c r="M21">
        <v>0</v>
      </c>
      <c r="N21">
        <v>0</v>
      </c>
      <c r="O21">
        <v>0</v>
      </c>
      <c r="P21">
        <v>0</v>
      </c>
      <c r="Q21">
        <v>0</v>
      </c>
      <c r="R21">
        <v>0</v>
      </c>
      <c r="S21">
        <v>0</v>
      </c>
      <c r="T21">
        <v>101.15</v>
      </c>
      <c r="U21">
        <v>101.15</v>
      </c>
      <c r="V21">
        <v>101.15</v>
      </c>
      <c r="W21">
        <v>101.15</v>
      </c>
      <c r="X21">
        <v>101.15</v>
      </c>
      <c r="Y21">
        <v>101.15</v>
      </c>
      <c r="Z21">
        <v>101.15</v>
      </c>
      <c r="AA21">
        <v>101.15</v>
      </c>
      <c r="AB21">
        <v>101.15</v>
      </c>
      <c r="AC21">
        <v>101.15</v>
      </c>
      <c r="AD21">
        <v>101.15</v>
      </c>
      <c r="AE21">
        <v>101.15</v>
      </c>
      <c r="AF21">
        <v>101.15</v>
      </c>
      <c r="AG21">
        <v>101.15</v>
      </c>
      <c r="AH21">
        <v>101.15</v>
      </c>
      <c r="AI21">
        <v>101.15</v>
      </c>
      <c r="AJ21">
        <v>101.15</v>
      </c>
      <c r="AK21">
        <v>101.15</v>
      </c>
      <c r="AL21">
        <v>101.15</v>
      </c>
      <c r="AM21">
        <v>101.15</v>
      </c>
      <c r="AN21">
        <v>101.15</v>
      </c>
      <c r="AO21">
        <v>101.15</v>
      </c>
      <c r="AP21">
        <v>101.15</v>
      </c>
      <c r="AQ21">
        <v>101.15</v>
      </c>
      <c r="AR21">
        <v>101.15</v>
      </c>
      <c r="AS21">
        <v>101.15</v>
      </c>
      <c r="AT21">
        <v>101.15</v>
      </c>
      <c r="AU21">
        <v>101.15</v>
      </c>
      <c r="AV21">
        <v>101.15</v>
      </c>
      <c r="AW21">
        <v>101.15</v>
      </c>
    </row>
    <row r="22" spans="1:49" x14ac:dyDescent="0.25">
      <c r="A22" t="s">
        <v>19</v>
      </c>
      <c r="B22">
        <v>0</v>
      </c>
      <c r="C22">
        <v>0</v>
      </c>
      <c r="D22">
        <v>0</v>
      </c>
      <c r="E22">
        <v>0</v>
      </c>
      <c r="F22">
        <v>0</v>
      </c>
      <c r="G22">
        <v>0</v>
      </c>
      <c r="H22">
        <v>0</v>
      </c>
      <c r="I22">
        <v>0</v>
      </c>
      <c r="J22">
        <v>0</v>
      </c>
      <c r="K22">
        <v>0</v>
      </c>
      <c r="L22">
        <v>0</v>
      </c>
      <c r="M22">
        <v>0</v>
      </c>
      <c r="N22">
        <v>0</v>
      </c>
      <c r="O22">
        <v>0</v>
      </c>
      <c r="P22">
        <v>0</v>
      </c>
      <c r="Q22">
        <v>0</v>
      </c>
      <c r="R22">
        <v>0</v>
      </c>
      <c r="S22">
        <v>0</v>
      </c>
      <c r="T22">
        <v>101.15</v>
      </c>
      <c r="U22">
        <v>101.15</v>
      </c>
      <c r="V22">
        <v>101.15</v>
      </c>
      <c r="W22">
        <v>101.15</v>
      </c>
      <c r="X22">
        <v>101.15</v>
      </c>
      <c r="Y22">
        <v>101.15</v>
      </c>
      <c r="Z22">
        <v>101.15</v>
      </c>
      <c r="AA22">
        <v>101.15</v>
      </c>
      <c r="AB22">
        <v>101.15</v>
      </c>
      <c r="AC22">
        <v>101.15</v>
      </c>
      <c r="AD22">
        <v>101.15</v>
      </c>
      <c r="AE22">
        <v>101.15</v>
      </c>
      <c r="AF22">
        <v>101.15</v>
      </c>
      <c r="AG22">
        <v>101.15</v>
      </c>
      <c r="AH22">
        <v>101.15</v>
      </c>
      <c r="AI22">
        <v>101.15</v>
      </c>
      <c r="AJ22">
        <v>101.15</v>
      </c>
      <c r="AK22">
        <v>101.15</v>
      </c>
      <c r="AL22">
        <v>101.15</v>
      </c>
      <c r="AM22">
        <v>101.15</v>
      </c>
      <c r="AN22">
        <v>101.15</v>
      </c>
      <c r="AO22">
        <v>101.15</v>
      </c>
      <c r="AP22">
        <v>101.15</v>
      </c>
      <c r="AQ22">
        <v>101.15</v>
      </c>
      <c r="AR22">
        <v>101.15</v>
      </c>
      <c r="AS22">
        <v>101.15</v>
      </c>
      <c r="AT22">
        <v>101.15</v>
      </c>
      <c r="AU22">
        <v>101.15</v>
      </c>
      <c r="AV22">
        <v>101.15</v>
      </c>
      <c r="AW22">
        <v>101.15</v>
      </c>
    </row>
    <row r="23" spans="1:49" x14ac:dyDescent="0.25">
      <c r="A23" t="s">
        <v>22</v>
      </c>
      <c r="B23">
        <v>0</v>
      </c>
      <c r="C23">
        <v>0</v>
      </c>
      <c r="D23">
        <v>0</v>
      </c>
      <c r="E23">
        <v>0</v>
      </c>
      <c r="F23">
        <v>0</v>
      </c>
      <c r="G23">
        <v>0</v>
      </c>
      <c r="H23">
        <v>0</v>
      </c>
      <c r="I23">
        <v>0</v>
      </c>
      <c r="J23">
        <v>0</v>
      </c>
      <c r="K23">
        <v>0</v>
      </c>
      <c r="L23">
        <v>0</v>
      </c>
      <c r="M23">
        <v>0</v>
      </c>
      <c r="N23">
        <v>0</v>
      </c>
      <c r="O23">
        <v>0</v>
      </c>
      <c r="P23">
        <v>0</v>
      </c>
      <c r="Q23">
        <v>0</v>
      </c>
      <c r="R23">
        <v>0</v>
      </c>
      <c r="S23">
        <v>0</v>
      </c>
      <c r="T23">
        <v>101.15</v>
      </c>
      <c r="U23">
        <v>101.15</v>
      </c>
      <c r="V23">
        <v>101.15</v>
      </c>
      <c r="W23">
        <v>101.15</v>
      </c>
      <c r="X23">
        <v>101.15</v>
      </c>
      <c r="Y23">
        <v>101.15</v>
      </c>
      <c r="Z23">
        <v>101.15</v>
      </c>
      <c r="AA23">
        <v>101.15</v>
      </c>
      <c r="AB23">
        <v>101.15</v>
      </c>
      <c r="AC23">
        <v>101.15</v>
      </c>
      <c r="AD23">
        <v>101.15</v>
      </c>
      <c r="AE23">
        <v>101.15</v>
      </c>
      <c r="AF23">
        <v>101.15</v>
      </c>
      <c r="AG23">
        <v>101.15</v>
      </c>
      <c r="AH23">
        <v>101.15</v>
      </c>
      <c r="AI23">
        <v>101.15</v>
      </c>
      <c r="AJ23">
        <v>101.15</v>
      </c>
      <c r="AK23">
        <v>101.15</v>
      </c>
      <c r="AL23">
        <v>101.15</v>
      </c>
      <c r="AM23">
        <v>101.15</v>
      </c>
      <c r="AN23">
        <v>101.15</v>
      </c>
      <c r="AO23">
        <v>101.15</v>
      </c>
      <c r="AP23">
        <v>101.15</v>
      </c>
      <c r="AQ23">
        <v>101.15</v>
      </c>
      <c r="AR23">
        <v>101.15</v>
      </c>
      <c r="AS23">
        <v>101.15</v>
      </c>
      <c r="AT23">
        <v>101.15</v>
      </c>
      <c r="AU23">
        <v>101.15</v>
      </c>
      <c r="AV23">
        <v>101.15</v>
      </c>
      <c r="AW23">
        <v>101.15</v>
      </c>
    </row>
    <row r="24" spans="1:49" x14ac:dyDescent="0.25">
      <c r="A24" t="s">
        <v>23</v>
      </c>
      <c r="B24">
        <v>0</v>
      </c>
      <c r="C24">
        <v>0</v>
      </c>
      <c r="D24">
        <v>0</v>
      </c>
      <c r="E24">
        <v>0</v>
      </c>
      <c r="F24">
        <v>0</v>
      </c>
      <c r="G24">
        <v>0</v>
      </c>
      <c r="H24">
        <v>0</v>
      </c>
      <c r="I24">
        <v>0</v>
      </c>
      <c r="J24">
        <v>0</v>
      </c>
      <c r="K24">
        <v>0</v>
      </c>
      <c r="L24">
        <v>0</v>
      </c>
      <c r="M24">
        <v>0</v>
      </c>
      <c r="N24">
        <v>0</v>
      </c>
      <c r="O24">
        <v>0</v>
      </c>
      <c r="P24">
        <v>0</v>
      </c>
      <c r="Q24">
        <v>0</v>
      </c>
      <c r="R24">
        <v>0</v>
      </c>
      <c r="S24">
        <v>0</v>
      </c>
      <c r="T24">
        <v>101.15</v>
      </c>
      <c r="U24">
        <v>101.15</v>
      </c>
      <c r="V24">
        <v>101.15</v>
      </c>
      <c r="W24">
        <v>101.15</v>
      </c>
      <c r="X24">
        <v>101.15</v>
      </c>
      <c r="Y24">
        <v>101.15</v>
      </c>
      <c r="Z24">
        <v>101.15</v>
      </c>
      <c r="AA24">
        <v>101.15</v>
      </c>
      <c r="AB24">
        <v>101.15</v>
      </c>
      <c r="AC24">
        <v>101.15</v>
      </c>
      <c r="AD24">
        <v>101.15</v>
      </c>
      <c r="AE24">
        <v>101.15</v>
      </c>
      <c r="AF24">
        <v>101.15</v>
      </c>
      <c r="AG24">
        <v>101.15</v>
      </c>
      <c r="AH24">
        <v>101.15</v>
      </c>
      <c r="AI24">
        <v>101.15</v>
      </c>
      <c r="AJ24">
        <v>101.15</v>
      </c>
      <c r="AK24">
        <v>101.15</v>
      </c>
      <c r="AL24">
        <v>101.15</v>
      </c>
      <c r="AM24">
        <v>101.15</v>
      </c>
      <c r="AN24">
        <v>101.15</v>
      </c>
      <c r="AO24">
        <v>101.15</v>
      </c>
      <c r="AP24">
        <v>101.15</v>
      </c>
      <c r="AQ24">
        <v>101.15</v>
      </c>
      <c r="AR24">
        <v>101.15</v>
      </c>
      <c r="AS24">
        <v>101.15</v>
      </c>
      <c r="AT24">
        <v>101.15</v>
      </c>
      <c r="AU24">
        <v>101.15</v>
      </c>
      <c r="AV24">
        <v>101.15</v>
      </c>
      <c r="AW24">
        <v>101.15</v>
      </c>
    </row>
    <row r="25" spans="1:49" x14ac:dyDescent="0.25">
      <c r="A25" t="s">
        <v>24</v>
      </c>
      <c r="B25">
        <v>0</v>
      </c>
      <c r="C25">
        <v>0</v>
      </c>
      <c r="D25">
        <v>0</v>
      </c>
      <c r="E25">
        <v>0</v>
      </c>
      <c r="F25">
        <v>0</v>
      </c>
      <c r="G25">
        <v>0</v>
      </c>
      <c r="H25">
        <v>0</v>
      </c>
      <c r="I25">
        <v>0</v>
      </c>
      <c r="J25">
        <v>0</v>
      </c>
      <c r="K25">
        <v>0</v>
      </c>
      <c r="L25">
        <v>0</v>
      </c>
      <c r="M25">
        <v>0</v>
      </c>
      <c r="N25">
        <v>0</v>
      </c>
      <c r="O25">
        <v>0</v>
      </c>
      <c r="P25">
        <v>0</v>
      </c>
      <c r="Q25">
        <v>0</v>
      </c>
      <c r="R25">
        <v>0</v>
      </c>
      <c r="S25">
        <v>0</v>
      </c>
      <c r="T25">
        <v>101.15</v>
      </c>
      <c r="U25">
        <v>101.15</v>
      </c>
      <c r="V25">
        <v>101.15</v>
      </c>
      <c r="W25">
        <v>101.15</v>
      </c>
      <c r="X25">
        <v>101.15</v>
      </c>
      <c r="Y25">
        <v>101.15</v>
      </c>
      <c r="Z25">
        <v>101.15</v>
      </c>
      <c r="AA25">
        <v>101.15</v>
      </c>
      <c r="AB25">
        <v>101.15</v>
      </c>
      <c r="AC25">
        <v>101.15</v>
      </c>
      <c r="AD25">
        <v>101.15</v>
      </c>
      <c r="AE25">
        <v>101.15</v>
      </c>
      <c r="AF25">
        <v>101.15</v>
      </c>
      <c r="AG25">
        <v>101.15</v>
      </c>
      <c r="AH25">
        <v>101.15</v>
      </c>
      <c r="AI25">
        <v>101.15</v>
      </c>
      <c r="AJ25">
        <v>101.15</v>
      </c>
      <c r="AK25">
        <v>101.15</v>
      </c>
      <c r="AL25">
        <v>101.15</v>
      </c>
      <c r="AM25">
        <v>101.15</v>
      </c>
      <c r="AN25">
        <v>101.15</v>
      </c>
      <c r="AO25">
        <v>101.15</v>
      </c>
      <c r="AP25">
        <v>101.15</v>
      </c>
      <c r="AQ25">
        <v>101.15</v>
      </c>
      <c r="AR25">
        <v>101.15</v>
      </c>
      <c r="AS25">
        <v>101.15</v>
      </c>
      <c r="AT25">
        <v>101.15</v>
      </c>
      <c r="AU25">
        <v>101.15</v>
      </c>
      <c r="AV25">
        <v>101.15</v>
      </c>
      <c r="AW25">
        <v>101.15</v>
      </c>
    </row>
    <row r="26" spans="1:49" x14ac:dyDescent="0.25">
      <c r="A26" t="s">
        <v>25</v>
      </c>
      <c r="B26">
        <v>0</v>
      </c>
      <c r="C26">
        <v>0</v>
      </c>
      <c r="D26">
        <v>0</v>
      </c>
      <c r="E26">
        <v>0</v>
      </c>
      <c r="F26">
        <v>0</v>
      </c>
      <c r="G26">
        <v>0</v>
      </c>
      <c r="H26">
        <v>0</v>
      </c>
      <c r="I26">
        <v>0</v>
      </c>
      <c r="J26">
        <v>0</v>
      </c>
      <c r="K26">
        <v>0</v>
      </c>
      <c r="L26">
        <v>0</v>
      </c>
      <c r="M26">
        <v>0</v>
      </c>
      <c r="N26">
        <v>0</v>
      </c>
      <c r="O26">
        <v>0</v>
      </c>
      <c r="P26">
        <v>0</v>
      </c>
      <c r="Q26">
        <v>0</v>
      </c>
      <c r="R26">
        <v>0</v>
      </c>
      <c r="S26">
        <v>0</v>
      </c>
      <c r="T26">
        <v>101.15</v>
      </c>
      <c r="U26">
        <v>101.15</v>
      </c>
      <c r="V26">
        <v>101.15</v>
      </c>
      <c r="W26">
        <v>101.15</v>
      </c>
      <c r="X26">
        <v>101.15</v>
      </c>
      <c r="Y26">
        <v>101.15</v>
      </c>
      <c r="Z26">
        <v>101.15</v>
      </c>
      <c r="AA26">
        <v>101.15</v>
      </c>
      <c r="AB26">
        <v>101.15</v>
      </c>
      <c r="AC26">
        <v>101.15</v>
      </c>
      <c r="AD26">
        <v>101.15</v>
      </c>
      <c r="AE26">
        <v>101.15</v>
      </c>
      <c r="AF26">
        <v>101.15</v>
      </c>
      <c r="AG26">
        <v>101.15</v>
      </c>
      <c r="AH26">
        <v>101.15</v>
      </c>
      <c r="AI26">
        <v>101.15</v>
      </c>
      <c r="AJ26">
        <v>101.15</v>
      </c>
      <c r="AK26">
        <v>101.15</v>
      </c>
      <c r="AL26">
        <v>101.15</v>
      </c>
      <c r="AM26">
        <v>101.15</v>
      </c>
      <c r="AN26">
        <v>101.15</v>
      </c>
      <c r="AO26">
        <v>101.15</v>
      </c>
      <c r="AP26">
        <v>101.15</v>
      </c>
      <c r="AQ26">
        <v>101.15</v>
      </c>
      <c r="AR26">
        <v>101.15</v>
      </c>
      <c r="AS26">
        <v>101.15</v>
      </c>
      <c r="AT26">
        <v>101.15</v>
      </c>
      <c r="AU26">
        <v>101.15</v>
      </c>
      <c r="AV26">
        <v>101.15</v>
      </c>
      <c r="AW26">
        <v>101.15</v>
      </c>
    </row>
    <row r="27" spans="1:49" x14ac:dyDescent="0.25">
      <c r="A27" t="s">
        <v>26</v>
      </c>
      <c r="B27">
        <v>0</v>
      </c>
      <c r="C27">
        <v>0</v>
      </c>
      <c r="D27">
        <v>0</v>
      </c>
      <c r="E27">
        <v>0</v>
      </c>
      <c r="F27">
        <v>0</v>
      </c>
      <c r="G27">
        <v>0</v>
      </c>
      <c r="H27">
        <v>0</v>
      </c>
      <c r="I27">
        <v>0</v>
      </c>
      <c r="J27">
        <v>0</v>
      </c>
      <c r="K27">
        <v>0</v>
      </c>
      <c r="L27">
        <v>0</v>
      </c>
      <c r="M27">
        <v>0</v>
      </c>
      <c r="N27">
        <v>0</v>
      </c>
      <c r="O27">
        <v>0</v>
      </c>
      <c r="P27">
        <v>0</v>
      </c>
      <c r="Q27">
        <v>0</v>
      </c>
      <c r="R27">
        <v>0</v>
      </c>
      <c r="S27">
        <v>0</v>
      </c>
      <c r="T27">
        <v>101.15</v>
      </c>
      <c r="U27">
        <v>101.15</v>
      </c>
      <c r="V27">
        <v>101.15</v>
      </c>
      <c r="W27">
        <v>101.15</v>
      </c>
      <c r="X27">
        <v>101.15</v>
      </c>
      <c r="Y27">
        <v>101.15</v>
      </c>
      <c r="Z27">
        <v>101.15</v>
      </c>
      <c r="AA27">
        <v>101.15</v>
      </c>
      <c r="AB27">
        <v>101.15</v>
      </c>
      <c r="AC27">
        <v>101.15</v>
      </c>
      <c r="AD27">
        <v>101.15</v>
      </c>
      <c r="AE27">
        <v>101.15</v>
      </c>
      <c r="AF27">
        <v>101.15</v>
      </c>
      <c r="AG27">
        <v>101.15</v>
      </c>
      <c r="AH27">
        <v>101.15</v>
      </c>
      <c r="AI27">
        <v>101.15</v>
      </c>
      <c r="AJ27">
        <v>101.15</v>
      </c>
      <c r="AK27">
        <v>101.15</v>
      </c>
      <c r="AL27">
        <v>101.15</v>
      </c>
      <c r="AM27">
        <v>101.15</v>
      </c>
      <c r="AN27">
        <v>101.15</v>
      </c>
      <c r="AO27">
        <v>101.15</v>
      </c>
      <c r="AP27">
        <v>101.15</v>
      </c>
      <c r="AQ27">
        <v>101.15</v>
      </c>
      <c r="AR27">
        <v>101.15</v>
      </c>
      <c r="AS27">
        <v>101.15</v>
      </c>
      <c r="AT27">
        <v>101.15</v>
      </c>
      <c r="AU27">
        <v>101.15</v>
      </c>
      <c r="AV27">
        <v>101.15</v>
      </c>
      <c r="AW27">
        <v>101.15</v>
      </c>
    </row>
    <row r="28" spans="1:49" x14ac:dyDescent="0.25">
      <c r="A28" t="s">
        <v>27</v>
      </c>
      <c r="B28">
        <v>0</v>
      </c>
      <c r="C28">
        <v>0</v>
      </c>
      <c r="D28">
        <v>0</v>
      </c>
      <c r="E28">
        <v>0</v>
      </c>
      <c r="F28">
        <v>0</v>
      </c>
      <c r="G28">
        <v>0</v>
      </c>
      <c r="H28">
        <v>0</v>
      </c>
      <c r="I28">
        <v>0</v>
      </c>
      <c r="J28">
        <v>0</v>
      </c>
      <c r="K28">
        <v>0</v>
      </c>
      <c r="L28">
        <v>0</v>
      </c>
      <c r="M28">
        <v>0</v>
      </c>
      <c r="N28">
        <v>0</v>
      </c>
      <c r="O28">
        <v>0</v>
      </c>
      <c r="P28">
        <v>0</v>
      </c>
      <c r="Q28">
        <v>0</v>
      </c>
      <c r="R28">
        <v>0</v>
      </c>
      <c r="S28">
        <v>0</v>
      </c>
      <c r="T28">
        <v>101.15</v>
      </c>
      <c r="U28">
        <v>101.15</v>
      </c>
      <c r="V28">
        <v>101.15</v>
      </c>
      <c r="W28">
        <v>101.15</v>
      </c>
      <c r="X28">
        <v>101.15</v>
      </c>
      <c r="Y28">
        <v>101.15</v>
      </c>
      <c r="Z28">
        <v>101.15</v>
      </c>
      <c r="AA28">
        <v>101.15</v>
      </c>
      <c r="AB28">
        <v>101.15</v>
      </c>
      <c r="AC28">
        <v>101.15</v>
      </c>
      <c r="AD28">
        <v>101.15</v>
      </c>
      <c r="AE28">
        <v>101.15</v>
      </c>
      <c r="AF28">
        <v>101.15</v>
      </c>
      <c r="AG28">
        <v>101.15</v>
      </c>
      <c r="AH28">
        <v>101.15</v>
      </c>
      <c r="AI28">
        <v>101.15</v>
      </c>
      <c r="AJ28">
        <v>101.15</v>
      </c>
      <c r="AK28">
        <v>101.15</v>
      </c>
      <c r="AL28">
        <v>101.15</v>
      </c>
      <c r="AM28">
        <v>101.15</v>
      </c>
      <c r="AN28">
        <v>101.15</v>
      </c>
      <c r="AO28">
        <v>101.15</v>
      </c>
      <c r="AP28">
        <v>101.15</v>
      </c>
      <c r="AQ28">
        <v>101.15</v>
      </c>
      <c r="AR28">
        <v>101.15</v>
      </c>
      <c r="AS28">
        <v>101.15</v>
      </c>
      <c r="AT28">
        <v>101.15</v>
      </c>
      <c r="AU28">
        <v>101.15</v>
      </c>
      <c r="AV28">
        <v>101.15</v>
      </c>
      <c r="AW28">
        <v>101.15</v>
      </c>
    </row>
    <row r="29" spans="1:49" x14ac:dyDescent="0.25">
      <c r="A29" t="s">
        <v>28</v>
      </c>
      <c r="B29">
        <v>0</v>
      </c>
      <c r="C29">
        <v>0</v>
      </c>
      <c r="D29">
        <v>0</v>
      </c>
      <c r="E29">
        <v>0</v>
      </c>
      <c r="F29">
        <v>0</v>
      </c>
      <c r="G29">
        <v>0</v>
      </c>
      <c r="H29">
        <v>0</v>
      </c>
      <c r="I29">
        <v>0</v>
      </c>
      <c r="J29">
        <v>0</v>
      </c>
      <c r="K29">
        <v>0</v>
      </c>
      <c r="L29">
        <v>0</v>
      </c>
      <c r="M29">
        <v>0</v>
      </c>
      <c r="N29">
        <v>0</v>
      </c>
      <c r="O29">
        <v>0</v>
      </c>
      <c r="P29">
        <v>0</v>
      </c>
      <c r="Q29">
        <v>0</v>
      </c>
      <c r="R29">
        <v>0</v>
      </c>
      <c r="S29">
        <v>0</v>
      </c>
      <c r="T29">
        <v>101.15</v>
      </c>
      <c r="U29">
        <v>101.15</v>
      </c>
      <c r="V29">
        <v>101.15</v>
      </c>
      <c r="W29">
        <v>101.15</v>
      </c>
      <c r="X29">
        <v>101.15</v>
      </c>
      <c r="Y29">
        <v>101.15</v>
      </c>
      <c r="Z29">
        <v>101.15</v>
      </c>
      <c r="AA29">
        <v>101.15</v>
      </c>
      <c r="AB29">
        <v>101.15</v>
      </c>
      <c r="AC29">
        <v>101.15</v>
      </c>
      <c r="AD29">
        <v>101.15</v>
      </c>
      <c r="AE29">
        <v>101.15</v>
      </c>
      <c r="AF29">
        <v>101.15</v>
      </c>
      <c r="AG29">
        <v>101.15</v>
      </c>
      <c r="AH29">
        <v>101.15</v>
      </c>
      <c r="AI29">
        <v>101.15</v>
      </c>
      <c r="AJ29">
        <v>101.15</v>
      </c>
      <c r="AK29">
        <v>101.15</v>
      </c>
      <c r="AL29">
        <v>101.15</v>
      </c>
      <c r="AM29">
        <v>101.15</v>
      </c>
      <c r="AN29">
        <v>101.15</v>
      </c>
      <c r="AO29">
        <v>101.15</v>
      </c>
      <c r="AP29">
        <v>101.15</v>
      </c>
      <c r="AQ29">
        <v>101.15</v>
      </c>
      <c r="AR29">
        <v>101.15</v>
      </c>
      <c r="AS29">
        <v>101.15</v>
      </c>
      <c r="AT29">
        <v>101.15</v>
      </c>
      <c r="AU29">
        <v>101.15</v>
      </c>
      <c r="AV29">
        <v>101.15</v>
      </c>
      <c r="AW29">
        <v>101.15</v>
      </c>
    </row>
    <row r="30" spans="1:49" x14ac:dyDescent="0.25">
      <c r="A30" t="s">
        <v>29</v>
      </c>
      <c r="B30">
        <v>0</v>
      </c>
      <c r="C30">
        <v>0</v>
      </c>
      <c r="D30">
        <v>0</v>
      </c>
      <c r="E30">
        <v>0</v>
      </c>
      <c r="F30">
        <v>0</v>
      </c>
      <c r="G30">
        <v>0</v>
      </c>
      <c r="H30">
        <v>0</v>
      </c>
      <c r="I30">
        <v>0</v>
      </c>
      <c r="J30">
        <v>0</v>
      </c>
      <c r="K30">
        <v>0</v>
      </c>
      <c r="L30">
        <v>0</v>
      </c>
      <c r="M30">
        <v>0</v>
      </c>
      <c r="N30">
        <v>0</v>
      </c>
      <c r="O30">
        <v>0</v>
      </c>
      <c r="P30">
        <v>0</v>
      </c>
      <c r="Q30">
        <v>0</v>
      </c>
      <c r="R30">
        <v>0</v>
      </c>
      <c r="S30">
        <v>0</v>
      </c>
      <c r="T30">
        <v>101.15</v>
      </c>
      <c r="U30">
        <v>101.15</v>
      </c>
      <c r="V30">
        <v>101.15</v>
      </c>
      <c r="W30">
        <v>101.15</v>
      </c>
      <c r="X30">
        <v>101.15</v>
      </c>
      <c r="Y30">
        <v>101.15</v>
      </c>
      <c r="Z30">
        <v>101.15</v>
      </c>
      <c r="AA30">
        <v>101.15</v>
      </c>
      <c r="AB30">
        <v>101.15</v>
      </c>
      <c r="AC30">
        <v>101.15</v>
      </c>
      <c r="AD30">
        <v>101.15</v>
      </c>
      <c r="AE30">
        <v>101.15</v>
      </c>
      <c r="AF30">
        <v>101.15</v>
      </c>
      <c r="AG30">
        <v>101.15</v>
      </c>
      <c r="AH30">
        <v>101.15</v>
      </c>
      <c r="AI30">
        <v>101.15</v>
      </c>
      <c r="AJ30">
        <v>101.15</v>
      </c>
      <c r="AK30">
        <v>101.15</v>
      </c>
      <c r="AL30">
        <v>101.15</v>
      </c>
      <c r="AM30">
        <v>101.15</v>
      </c>
      <c r="AN30">
        <v>101.15</v>
      </c>
      <c r="AO30">
        <v>101.15</v>
      </c>
      <c r="AP30">
        <v>101.15</v>
      </c>
      <c r="AQ30">
        <v>101.15</v>
      </c>
      <c r="AR30">
        <v>101.15</v>
      </c>
      <c r="AS30">
        <v>101.15</v>
      </c>
      <c r="AT30">
        <v>101.15</v>
      </c>
      <c r="AU30">
        <v>101.15</v>
      </c>
      <c r="AV30">
        <v>101.15</v>
      </c>
      <c r="AW30">
        <v>101.15</v>
      </c>
    </row>
    <row r="31" spans="1:49" x14ac:dyDescent="0.25">
      <c r="A31" t="s">
        <v>31</v>
      </c>
      <c r="B31">
        <v>0</v>
      </c>
      <c r="C31">
        <v>0</v>
      </c>
      <c r="D31">
        <v>0</v>
      </c>
      <c r="E31">
        <v>0</v>
      </c>
      <c r="F31">
        <v>0</v>
      </c>
      <c r="G31">
        <v>0</v>
      </c>
      <c r="H31">
        <v>0</v>
      </c>
      <c r="I31">
        <v>0</v>
      </c>
      <c r="J31">
        <v>0</v>
      </c>
      <c r="K31">
        <v>0</v>
      </c>
      <c r="L31">
        <v>0</v>
      </c>
      <c r="M31">
        <v>0</v>
      </c>
      <c r="N31">
        <v>0</v>
      </c>
      <c r="O31">
        <v>0</v>
      </c>
      <c r="P31">
        <v>0</v>
      </c>
      <c r="Q31">
        <v>0</v>
      </c>
      <c r="R31">
        <v>0</v>
      </c>
      <c r="S31">
        <v>0</v>
      </c>
      <c r="T31">
        <v>101.15</v>
      </c>
      <c r="U31">
        <v>101.15</v>
      </c>
      <c r="V31">
        <v>101.15</v>
      </c>
      <c r="W31">
        <v>101.15</v>
      </c>
      <c r="X31">
        <v>101.15</v>
      </c>
      <c r="Y31">
        <v>101.15</v>
      </c>
      <c r="Z31">
        <v>101.15</v>
      </c>
      <c r="AA31">
        <v>101.15</v>
      </c>
      <c r="AB31">
        <v>101.15</v>
      </c>
      <c r="AC31">
        <v>101.15</v>
      </c>
      <c r="AD31">
        <v>101.15</v>
      </c>
      <c r="AE31">
        <v>101.15</v>
      </c>
      <c r="AF31">
        <v>101.15</v>
      </c>
      <c r="AG31">
        <v>101.15</v>
      </c>
      <c r="AH31">
        <v>101.15</v>
      </c>
      <c r="AI31">
        <v>101.15</v>
      </c>
      <c r="AJ31">
        <v>101.15</v>
      </c>
      <c r="AK31">
        <v>101.15</v>
      </c>
      <c r="AL31">
        <v>101.15</v>
      </c>
      <c r="AM31">
        <v>101.15</v>
      </c>
      <c r="AN31">
        <v>101.15</v>
      </c>
      <c r="AO31">
        <v>101.15</v>
      </c>
      <c r="AP31">
        <v>101.15</v>
      </c>
      <c r="AQ31">
        <v>101.15</v>
      </c>
      <c r="AR31">
        <v>101.15</v>
      </c>
      <c r="AS31">
        <v>101.15</v>
      </c>
      <c r="AT31">
        <v>101.15</v>
      </c>
      <c r="AU31">
        <v>101.15</v>
      </c>
      <c r="AV31">
        <v>101.15</v>
      </c>
      <c r="AW31">
        <v>101.15</v>
      </c>
    </row>
    <row r="32" spans="1:49" x14ac:dyDescent="0.25">
      <c r="A32" t="s">
        <v>32</v>
      </c>
      <c r="B32">
        <v>0</v>
      </c>
      <c r="C32">
        <v>0</v>
      </c>
      <c r="D32">
        <v>0</v>
      </c>
      <c r="E32">
        <v>0</v>
      </c>
      <c r="F32">
        <v>0</v>
      </c>
      <c r="G32">
        <v>0</v>
      </c>
      <c r="H32">
        <v>0</v>
      </c>
      <c r="I32">
        <v>0</v>
      </c>
      <c r="J32">
        <v>0</v>
      </c>
      <c r="K32">
        <v>0</v>
      </c>
      <c r="L32">
        <v>0</v>
      </c>
      <c r="M32">
        <v>0</v>
      </c>
      <c r="N32">
        <v>0</v>
      </c>
      <c r="O32">
        <v>0</v>
      </c>
      <c r="P32">
        <v>0</v>
      </c>
      <c r="Q32">
        <v>0</v>
      </c>
      <c r="R32">
        <v>0</v>
      </c>
      <c r="S32">
        <v>0</v>
      </c>
      <c r="T32">
        <v>101.15</v>
      </c>
      <c r="U32">
        <v>101.15</v>
      </c>
      <c r="V32">
        <v>101.15</v>
      </c>
      <c r="W32">
        <v>101.15</v>
      </c>
      <c r="X32">
        <v>101.15</v>
      </c>
      <c r="Y32">
        <v>101.15</v>
      </c>
      <c r="Z32">
        <v>101.15</v>
      </c>
      <c r="AA32">
        <v>101.15</v>
      </c>
      <c r="AB32">
        <v>101.15</v>
      </c>
      <c r="AC32">
        <v>101.15</v>
      </c>
      <c r="AD32">
        <v>101.15</v>
      </c>
      <c r="AE32">
        <v>101.15</v>
      </c>
      <c r="AF32">
        <v>101.15</v>
      </c>
      <c r="AG32">
        <v>101.15</v>
      </c>
      <c r="AH32">
        <v>101.15</v>
      </c>
      <c r="AI32">
        <v>101.15</v>
      </c>
      <c r="AJ32">
        <v>101.15</v>
      </c>
      <c r="AK32">
        <v>101.15</v>
      </c>
      <c r="AL32">
        <v>101.15</v>
      </c>
      <c r="AM32">
        <v>101.15</v>
      </c>
      <c r="AN32">
        <v>101.15</v>
      </c>
      <c r="AO32">
        <v>101.15</v>
      </c>
      <c r="AP32">
        <v>101.15</v>
      </c>
      <c r="AQ32">
        <v>101.15</v>
      </c>
      <c r="AR32">
        <v>101.15</v>
      </c>
      <c r="AS32">
        <v>101.15</v>
      </c>
      <c r="AT32">
        <v>101.15</v>
      </c>
      <c r="AU32">
        <v>101.15</v>
      </c>
      <c r="AV32">
        <v>101.15</v>
      </c>
      <c r="AW32">
        <v>101.15</v>
      </c>
    </row>
    <row r="33" spans="1:49" x14ac:dyDescent="0.25">
      <c r="A33" t="s">
        <v>30</v>
      </c>
      <c r="B33">
        <v>0</v>
      </c>
      <c r="C33">
        <v>0</v>
      </c>
      <c r="D33">
        <v>0</v>
      </c>
      <c r="E33">
        <v>0</v>
      </c>
      <c r="F33">
        <v>0</v>
      </c>
      <c r="G33">
        <v>0</v>
      </c>
      <c r="H33">
        <v>0</v>
      </c>
      <c r="I33">
        <v>0</v>
      </c>
      <c r="J33">
        <v>0</v>
      </c>
      <c r="K33">
        <v>0</v>
      </c>
      <c r="L33">
        <v>0</v>
      </c>
      <c r="M33">
        <v>0</v>
      </c>
      <c r="N33">
        <v>0</v>
      </c>
      <c r="O33">
        <v>0</v>
      </c>
      <c r="P33">
        <v>0</v>
      </c>
      <c r="Q33">
        <v>0</v>
      </c>
      <c r="R33">
        <v>0</v>
      </c>
      <c r="S33">
        <v>0</v>
      </c>
      <c r="T33">
        <v>101.15</v>
      </c>
      <c r="U33">
        <v>101.15</v>
      </c>
      <c r="V33">
        <v>101.15</v>
      </c>
      <c r="W33">
        <v>101.15</v>
      </c>
      <c r="X33">
        <v>101.15</v>
      </c>
      <c r="Y33">
        <v>101.15</v>
      </c>
      <c r="Z33">
        <v>101.15</v>
      </c>
      <c r="AA33">
        <v>101.15</v>
      </c>
      <c r="AB33">
        <v>101.15</v>
      </c>
      <c r="AC33">
        <v>101.15</v>
      </c>
      <c r="AD33">
        <v>101.15</v>
      </c>
      <c r="AE33">
        <v>101.15</v>
      </c>
      <c r="AF33">
        <v>101.15</v>
      </c>
      <c r="AG33">
        <v>101.15</v>
      </c>
      <c r="AH33">
        <v>101.15</v>
      </c>
      <c r="AI33">
        <v>101.15</v>
      </c>
      <c r="AJ33">
        <v>101.15</v>
      </c>
      <c r="AK33">
        <v>101.15</v>
      </c>
      <c r="AL33">
        <v>101.15</v>
      </c>
      <c r="AM33">
        <v>101.15</v>
      </c>
      <c r="AN33">
        <v>101.15</v>
      </c>
      <c r="AO33">
        <v>101.15</v>
      </c>
      <c r="AP33">
        <v>101.15</v>
      </c>
      <c r="AQ33">
        <v>101.15</v>
      </c>
      <c r="AR33">
        <v>101.15</v>
      </c>
      <c r="AS33">
        <v>101.15</v>
      </c>
      <c r="AT33">
        <v>101.15</v>
      </c>
      <c r="AU33">
        <v>101.15</v>
      </c>
      <c r="AV33">
        <v>101.15</v>
      </c>
      <c r="AW33">
        <v>101.15</v>
      </c>
    </row>
    <row r="34" spans="1:49" x14ac:dyDescent="0.25">
      <c r="A34" t="s">
        <v>33</v>
      </c>
      <c r="B34">
        <v>0</v>
      </c>
      <c r="C34">
        <v>0</v>
      </c>
      <c r="D34">
        <v>0</v>
      </c>
      <c r="E34">
        <v>0</v>
      </c>
      <c r="F34">
        <v>0</v>
      </c>
      <c r="G34">
        <v>0</v>
      </c>
      <c r="H34">
        <v>0</v>
      </c>
      <c r="I34">
        <v>0</v>
      </c>
      <c r="J34">
        <v>0</v>
      </c>
      <c r="K34">
        <v>0</v>
      </c>
      <c r="L34">
        <v>0</v>
      </c>
      <c r="M34">
        <v>0</v>
      </c>
      <c r="N34">
        <v>0</v>
      </c>
      <c r="O34">
        <v>0</v>
      </c>
      <c r="P34">
        <v>0</v>
      </c>
      <c r="Q34">
        <v>0</v>
      </c>
      <c r="R34">
        <v>0</v>
      </c>
      <c r="S34">
        <v>0</v>
      </c>
      <c r="T34">
        <v>101.15</v>
      </c>
      <c r="U34">
        <v>101.15</v>
      </c>
      <c r="V34">
        <v>101.15</v>
      </c>
      <c r="W34">
        <v>101.15</v>
      </c>
      <c r="X34">
        <v>101.15</v>
      </c>
      <c r="Y34">
        <v>101.15</v>
      </c>
      <c r="Z34">
        <v>101.15</v>
      </c>
      <c r="AA34">
        <v>101.15</v>
      </c>
      <c r="AB34">
        <v>101.15</v>
      </c>
      <c r="AC34">
        <v>101.15</v>
      </c>
      <c r="AD34">
        <v>101.15</v>
      </c>
      <c r="AE34">
        <v>101.15</v>
      </c>
      <c r="AF34">
        <v>101.15</v>
      </c>
      <c r="AG34">
        <v>101.15</v>
      </c>
      <c r="AH34">
        <v>101.15</v>
      </c>
      <c r="AI34">
        <v>101.15</v>
      </c>
      <c r="AJ34">
        <v>101.15</v>
      </c>
      <c r="AK34">
        <v>101.15</v>
      </c>
      <c r="AL34">
        <v>101.15</v>
      </c>
      <c r="AM34">
        <v>101.15</v>
      </c>
      <c r="AN34">
        <v>101.15</v>
      </c>
      <c r="AO34">
        <v>101.15</v>
      </c>
      <c r="AP34">
        <v>101.15</v>
      </c>
      <c r="AQ34">
        <v>101.15</v>
      </c>
      <c r="AR34">
        <v>101.15</v>
      </c>
      <c r="AS34">
        <v>101.15</v>
      </c>
      <c r="AT34">
        <v>101.15</v>
      </c>
      <c r="AU34">
        <v>101.15</v>
      </c>
      <c r="AV34">
        <v>101.15</v>
      </c>
      <c r="AW34">
        <v>101.15</v>
      </c>
    </row>
    <row r="35" spans="1:49" x14ac:dyDescent="0.25">
      <c r="A35" t="s">
        <v>34</v>
      </c>
      <c r="B35">
        <v>0</v>
      </c>
      <c r="C35">
        <v>0</v>
      </c>
      <c r="D35">
        <v>0</v>
      </c>
      <c r="E35">
        <v>0</v>
      </c>
      <c r="F35">
        <v>0</v>
      </c>
      <c r="G35">
        <v>0</v>
      </c>
      <c r="H35">
        <v>0</v>
      </c>
      <c r="I35">
        <v>0</v>
      </c>
      <c r="J35">
        <v>0</v>
      </c>
      <c r="K35">
        <v>0</v>
      </c>
      <c r="L35">
        <v>0</v>
      </c>
      <c r="M35">
        <v>0</v>
      </c>
      <c r="N35">
        <v>0</v>
      </c>
      <c r="O35">
        <v>0</v>
      </c>
      <c r="P35">
        <v>0</v>
      </c>
      <c r="Q35">
        <v>0</v>
      </c>
      <c r="R35">
        <v>0</v>
      </c>
      <c r="S35">
        <v>0</v>
      </c>
      <c r="T35">
        <v>101.15</v>
      </c>
      <c r="U35">
        <v>101.15</v>
      </c>
      <c r="V35">
        <v>101.15</v>
      </c>
      <c r="W35">
        <v>101.15</v>
      </c>
      <c r="X35">
        <v>101.15</v>
      </c>
      <c r="Y35">
        <v>101.15</v>
      </c>
      <c r="Z35">
        <v>101.15</v>
      </c>
      <c r="AA35">
        <v>101.15</v>
      </c>
      <c r="AB35">
        <v>101.15</v>
      </c>
      <c r="AC35">
        <v>101.15</v>
      </c>
      <c r="AD35">
        <v>101.15</v>
      </c>
      <c r="AE35">
        <v>101.15</v>
      </c>
      <c r="AF35">
        <v>101.15</v>
      </c>
      <c r="AG35">
        <v>101.15</v>
      </c>
      <c r="AH35">
        <v>101.15</v>
      </c>
      <c r="AI35">
        <v>101.15</v>
      </c>
      <c r="AJ35">
        <v>101.15</v>
      </c>
      <c r="AK35">
        <v>101.15</v>
      </c>
      <c r="AL35">
        <v>101.15</v>
      </c>
      <c r="AM35">
        <v>101.15</v>
      </c>
      <c r="AN35">
        <v>101.15</v>
      </c>
      <c r="AO35">
        <v>101.15</v>
      </c>
      <c r="AP35">
        <v>101.15</v>
      </c>
      <c r="AQ35">
        <v>101.15</v>
      </c>
      <c r="AR35">
        <v>101.15</v>
      </c>
      <c r="AS35">
        <v>101.15</v>
      </c>
      <c r="AT35">
        <v>101.15</v>
      </c>
      <c r="AU35">
        <v>101.15</v>
      </c>
      <c r="AV35">
        <v>101.15</v>
      </c>
      <c r="AW35">
        <v>101.15</v>
      </c>
    </row>
    <row r="36" spans="1:49" x14ac:dyDescent="0.25">
      <c r="A36" t="s">
        <v>35</v>
      </c>
      <c r="B36">
        <v>0</v>
      </c>
      <c r="C36">
        <v>0</v>
      </c>
      <c r="D36">
        <v>0</v>
      </c>
      <c r="E36">
        <v>0</v>
      </c>
      <c r="F36">
        <v>0</v>
      </c>
      <c r="G36">
        <v>0</v>
      </c>
      <c r="H36">
        <v>0</v>
      </c>
      <c r="I36">
        <v>0</v>
      </c>
      <c r="J36">
        <v>0</v>
      </c>
      <c r="K36">
        <v>0</v>
      </c>
      <c r="L36">
        <v>0</v>
      </c>
      <c r="M36">
        <v>0</v>
      </c>
      <c r="N36">
        <v>0</v>
      </c>
      <c r="O36">
        <v>0</v>
      </c>
      <c r="P36">
        <v>0</v>
      </c>
      <c r="Q36">
        <v>0</v>
      </c>
      <c r="R36">
        <v>0</v>
      </c>
      <c r="S36">
        <v>0</v>
      </c>
      <c r="T36">
        <v>101.15</v>
      </c>
      <c r="U36">
        <v>101.15</v>
      </c>
      <c r="V36">
        <v>101.15</v>
      </c>
      <c r="W36">
        <v>101.15</v>
      </c>
      <c r="X36">
        <v>101.15</v>
      </c>
      <c r="Y36">
        <v>101.15</v>
      </c>
      <c r="Z36">
        <v>101.15</v>
      </c>
      <c r="AA36">
        <v>101.15</v>
      </c>
      <c r="AB36">
        <v>101.15</v>
      </c>
      <c r="AC36">
        <v>101.15</v>
      </c>
      <c r="AD36">
        <v>101.15</v>
      </c>
      <c r="AE36">
        <v>101.15</v>
      </c>
      <c r="AF36">
        <v>101.15</v>
      </c>
      <c r="AG36">
        <v>101.15</v>
      </c>
      <c r="AH36">
        <v>101.15</v>
      </c>
      <c r="AI36">
        <v>101.15</v>
      </c>
      <c r="AJ36">
        <v>101.15</v>
      </c>
      <c r="AK36">
        <v>101.15</v>
      </c>
      <c r="AL36">
        <v>101.15</v>
      </c>
      <c r="AM36">
        <v>101.15</v>
      </c>
      <c r="AN36">
        <v>101.15</v>
      </c>
      <c r="AO36">
        <v>101.15</v>
      </c>
      <c r="AP36">
        <v>101.15</v>
      </c>
      <c r="AQ36">
        <v>101.15</v>
      </c>
      <c r="AR36">
        <v>101.15</v>
      </c>
      <c r="AS36">
        <v>101.15</v>
      </c>
      <c r="AT36">
        <v>101.15</v>
      </c>
      <c r="AU36">
        <v>101.15</v>
      </c>
      <c r="AV36">
        <v>101.15</v>
      </c>
      <c r="AW36">
        <v>101.15</v>
      </c>
    </row>
    <row r="37" spans="1:49" x14ac:dyDescent="0.25">
      <c r="A37" t="s">
        <v>36</v>
      </c>
      <c r="B37">
        <v>0</v>
      </c>
      <c r="C37">
        <v>0</v>
      </c>
      <c r="D37">
        <v>0</v>
      </c>
      <c r="E37">
        <v>0</v>
      </c>
      <c r="F37">
        <v>0</v>
      </c>
      <c r="G37">
        <v>0</v>
      </c>
      <c r="H37">
        <v>0</v>
      </c>
      <c r="I37">
        <v>0</v>
      </c>
      <c r="J37">
        <v>0</v>
      </c>
      <c r="K37">
        <v>0</v>
      </c>
      <c r="L37">
        <v>0</v>
      </c>
      <c r="M37">
        <v>0</v>
      </c>
      <c r="N37">
        <v>0</v>
      </c>
      <c r="O37">
        <v>0</v>
      </c>
      <c r="P37">
        <v>0</v>
      </c>
      <c r="Q37">
        <v>0</v>
      </c>
      <c r="R37">
        <v>0</v>
      </c>
      <c r="S37">
        <v>0</v>
      </c>
      <c r="T37">
        <v>101.15</v>
      </c>
      <c r="U37">
        <v>101.15</v>
      </c>
      <c r="V37">
        <v>101.15</v>
      </c>
      <c r="W37">
        <v>101.15</v>
      </c>
      <c r="X37">
        <v>101.15</v>
      </c>
      <c r="Y37">
        <v>101.15</v>
      </c>
      <c r="Z37">
        <v>101.15</v>
      </c>
      <c r="AA37">
        <v>101.15</v>
      </c>
      <c r="AB37">
        <v>101.15</v>
      </c>
      <c r="AC37">
        <v>101.15</v>
      </c>
      <c r="AD37">
        <v>101.15</v>
      </c>
      <c r="AE37">
        <v>101.15</v>
      </c>
      <c r="AF37">
        <v>101.15</v>
      </c>
      <c r="AG37">
        <v>101.15</v>
      </c>
      <c r="AH37">
        <v>101.15</v>
      </c>
      <c r="AI37">
        <v>101.15</v>
      </c>
      <c r="AJ37">
        <v>101.15</v>
      </c>
      <c r="AK37">
        <v>101.15</v>
      </c>
      <c r="AL37">
        <v>101.15</v>
      </c>
      <c r="AM37">
        <v>101.15</v>
      </c>
      <c r="AN37">
        <v>101.15</v>
      </c>
      <c r="AO37">
        <v>101.15</v>
      </c>
      <c r="AP37">
        <v>101.15</v>
      </c>
      <c r="AQ37">
        <v>101.15</v>
      </c>
      <c r="AR37">
        <v>101.15</v>
      </c>
      <c r="AS37">
        <v>101.15</v>
      </c>
      <c r="AT37">
        <v>101.15</v>
      </c>
      <c r="AU37">
        <v>101.15</v>
      </c>
      <c r="AV37">
        <v>101.15</v>
      </c>
      <c r="AW37">
        <v>101.15</v>
      </c>
    </row>
    <row r="38" spans="1:49" x14ac:dyDescent="0.25">
      <c r="A38" t="s">
        <v>37</v>
      </c>
      <c r="B38">
        <v>0</v>
      </c>
      <c r="C38">
        <v>0</v>
      </c>
      <c r="D38">
        <v>0</v>
      </c>
      <c r="E38">
        <v>0</v>
      </c>
      <c r="F38">
        <v>0</v>
      </c>
      <c r="G38">
        <v>0</v>
      </c>
      <c r="H38">
        <v>0</v>
      </c>
      <c r="I38">
        <v>0</v>
      </c>
      <c r="J38">
        <v>0</v>
      </c>
      <c r="K38">
        <v>0</v>
      </c>
      <c r="L38">
        <v>0</v>
      </c>
      <c r="M38">
        <v>0</v>
      </c>
      <c r="N38">
        <v>0</v>
      </c>
      <c r="O38">
        <v>0</v>
      </c>
      <c r="P38">
        <v>0</v>
      </c>
      <c r="Q38">
        <v>0</v>
      </c>
      <c r="R38">
        <v>0</v>
      </c>
      <c r="S38">
        <v>0</v>
      </c>
      <c r="T38">
        <v>101.15</v>
      </c>
      <c r="U38">
        <v>101.15</v>
      </c>
      <c r="V38">
        <v>101.15</v>
      </c>
      <c r="W38">
        <v>101.15</v>
      </c>
      <c r="X38">
        <v>101.15</v>
      </c>
      <c r="Y38">
        <v>101.15</v>
      </c>
      <c r="Z38">
        <v>101.15</v>
      </c>
      <c r="AA38">
        <v>101.15</v>
      </c>
      <c r="AB38">
        <v>101.15</v>
      </c>
      <c r="AC38">
        <v>101.15</v>
      </c>
      <c r="AD38">
        <v>101.15</v>
      </c>
      <c r="AE38">
        <v>101.15</v>
      </c>
      <c r="AF38">
        <v>101.15</v>
      </c>
      <c r="AG38">
        <v>101.15</v>
      </c>
      <c r="AH38">
        <v>101.15</v>
      </c>
      <c r="AI38">
        <v>101.15</v>
      </c>
      <c r="AJ38">
        <v>101.15</v>
      </c>
      <c r="AK38">
        <v>101.15</v>
      </c>
      <c r="AL38">
        <v>101.15</v>
      </c>
      <c r="AM38">
        <v>101.15</v>
      </c>
      <c r="AN38">
        <v>101.15</v>
      </c>
      <c r="AO38">
        <v>101.15</v>
      </c>
      <c r="AP38">
        <v>101.15</v>
      </c>
      <c r="AQ38">
        <v>101.15</v>
      </c>
      <c r="AR38">
        <v>101.15</v>
      </c>
      <c r="AS38">
        <v>101.15</v>
      </c>
      <c r="AT38">
        <v>101.15</v>
      </c>
      <c r="AU38">
        <v>101.15</v>
      </c>
      <c r="AV38">
        <v>101.15</v>
      </c>
      <c r="AW38">
        <v>101.15</v>
      </c>
    </row>
    <row r="39" spans="1:49" x14ac:dyDescent="0.25">
      <c r="A39" t="s">
        <v>38</v>
      </c>
      <c r="B39">
        <v>0</v>
      </c>
      <c r="C39">
        <v>0</v>
      </c>
      <c r="D39">
        <v>0</v>
      </c>
      <c r="E39">
        <v>0</v>
      </c>
      <c r="F39">
        <v>0</v>
      </c>
      <c r="G39">
        <v>0</v>
      </c>
      <c r="H39">
        <v>0</v>
      </c>
      <c r="I39">
        <v>0</v>
      </c>
      <c r="J39">
        <v>0</v>
      </c>
      <c r="K39">
        <v>0</v>
      </c>
      <c r="L39">
        <v>0</v>
      </c>
      <c r="M39">
        <v>0</v>
      </c>
      <c r="N39">
        <v>0</v>
      </c>
      <c r="O39">
        <v>0</v>
      </c>
      <c r="P39">
        <v>0</v>
      </c>
      <c r="Q39">
        <v>0</v>
      </c>
      <c r="R39">
        <v>0</v>
      </c>
      <c r="S39">
        <v>0</v>
      </c>
      <c r="T39">
        <v>101.15</v>
      </c>
      <c r="U39">
        <v>101.15</v>
      </c>
      <c r="V39">
        <v>101.15</v>
      </c>
      <c r="W39">
        <v>101.15</v>
      </c>
      <c r="X39">
        <v>101.15</v>
      </c>
      <c r="Y39">
        <v>101.15</v>
      </c>
      <c r="Z39">
        <v>101.15</v>
      </c>
      <c r="AA39">
        <v>101.15</v>
      </c>
      <c r="AB39">
        <v>101.15</v>
      </c>
      <c r="AC39">
        <v>101.15</v>
      </c>
      <c r="AD39">
        <v>101.15</v>
      </c>
      <c r="AE39">
        <v>101.15</v>
      </c>
      <c r="AF39">
        <v>101.15</v>
      </c>
      <c r="AG39">
        <v>101.15</v>
      </c>
      <c r="AH39">
        <v>101.15</v>
      </c>
      <c r="AI39">
        <v>101.15</v>
      </c>
      <c r="AJ39">
        <v>101.15</v>
      </c>
      <c r="AK39">
        <v>101.15</v>
      </c>
      <c r="AL39">
        <v>101.15</v>
      </c>
      <c r="AM39">
        <v>101.15</v>
      </c>
      <c r="AN39">
        <v>101.15</v>
      </c>
      <c r="AO39">
        <v>101.15</v>
      </c>
      <c r="AP39">
        <v>101.15</v>
      </c>
      <c r="AQ39">
        <v>101.15</v>
      </c>
      <c r="AR39">
        <v>101.15</v>
      </c>
      <c r="AS39">
        <v>101.15</v>
      </c>
      <c r="AT39">
        <v>101.15</v>
      </c>
      <c r="AU39">
        <v>101.15</v>
      </c>
      <c r="AV39">
        <v>101.15</v>
      </c>
      <c r="AW39">
        <v>101.15</v>
      </c>
    </row>
    <row r="40" spans="1:49" x14ac:dyDescent="0.25">
      <c r="A40" t="s">
        <v>39</v>
      </c>
      <c r="B40">
        <v>0</v>
      </c>
      <c r="C40">
        <v>0</v>
      </c>
      <c r="D40">
        <v>0</v>
      </c>
      <c r="E40">
        <v>0</v>
      </c>
      <c r="F40">
        <v>0</v>
      </c>
      <c r="G40">
        <v>0</v>
      </c>
      <c r="H40">
        <v>0</v>
      </c>
      <c r="I40">
        <v>0</v>
      </c>
      <c r="J40">
        <v>0</v>
      </c>
      <c r="K40">
        <v>0</v>
      </c>
      <c r="L40">
        <v>0</v>
      </c>
      <c r="M40">
        <v>0</v>
      </c>
      <c r="N40">
        <v>0</v>
      </c>
      <c r="O40">
        <v>0</v>
      </c>
      <c r="P40">
        <v>0</v>
      </c>
      <c r="Q40">
        <v>0</v>
      </c>
      <c r="R40">
        <v>0</v>
      </c>
      <c r="S40">
        <v>0</v>
      </c>
      <c r="T40">
        <v>101.15</v>
      </c>
      <c r="U40">
        <v>101.15</v>
      </c>
      <c r="V40">
        <v>101.15</v>
      </c>
      <c r="W40">
        <v>101.15</v>
      </c>
      <c r="X40">
        <v>101.15</v>
      </c>
      <c r="Y40">
        <v>101.15</v>
      </c>
      <c r="Z40">
        <v>101.15</v>
      </c>
      <c r="AA40">
        <v>101.15</v>
      </c>
      <c r="AB40">
        <v>101.15</v>
      </c>
      <c r="AC40">
        <v>101.15</v>
      </c>
      <c r="AD40">
        <v>101.15</v>
      </c>
      <c r="AE40">
        <v>101.15</v>
      </c>
      <c r="AF40">
        <v>101.15</v>
      </c>
      <c r="AG40">
        <v>101.15</v>
      </c>
      <c r="AH40">
        <v>101.15</v>
      </c>
      <c r="AI40">
        <v>101.15</v>
      </c>
      <c r="AJ40">
        <v>101.15</v>
      </c>
      <c r="AK40">
        <v>101.15</v>
      </c>
      <c r="AL40">
        <v>101.15</v>
      </c>
      <c r="AM40">
        <v>101.15</v>
      </c>
      <c r="AN40">
        <v>101.15</v>
      </c>
      <c r="AO40">
        <v>101.15</v>
      </c>
      <c r="AP40">
        <v>101.15</v>
      </c>
      <c r="AQ40">
        <v>101.15</v>
      </c>
      <c r="AR40">
        <v>101.15</v>
      </c>
      <c r="AS40">
        <v>101.15</v>
      </c>
      <c r="AT40">
        <v>101.15</v>
      </c>
      <c r="AU40">
        <v>101.15</v>
      </c>
      <c r="AV40">
        <v>101.15</v>
      </c>
      <c r="AW40">
        <v>101.15</v>
      </c>
    </row>
    <row r="41" spans="1:49" x14ac:dyDescent="0.25">
      <c r="A41" t="s">
        <v>40</v>
      </c>
      <c r="B41">
        <v>0</v>
      </c>
      <c r="C41">
        <v>0</v>
      </c>
      <c r="D41">
        <v>0</v>
      </c>
      <c r="E41">
        <v>0</v>
      </c>
      <c r="F41">
        <v>0</v>
      </c>
      <c r="G41">
        <v>0</v>
      </c>
      <c r="H41">
        <v>0</v>
      </c>
      <c r="I41">
        <v>0</v>
      </c>
      <c r="J41">
        <v>0</v>
      </c>
      <c r="K41">
        <v>0</v>
      </c>
      <c r="L41">
        <v>0</v>
      </c>
      <c r="M41">
        <v>0</v>
      </c>
      <c r="N41">
        <v>0</v>
      </c>
      <c r="O41">
        <v>0</v>
      </c>
      <c r="P41">
        <v>0</v>
      </c>
      <c r="Q41">
        <v>0</v>
      </c>
      <c r="R41">
        <v>0</v>
      </c>
      <c r="S41">
        <v>0</v>
      </c>
      <c r="T41">
        <v>101.15</v>
      </c>
      <c r="U41">
        <v>101.15</v>
      </c>
      <c r="V41">
        <v>101.15</v>
      </c>
      <c r="W41">
        <v>101.15</v>
      </c>
      <c r="X41">
        <v>101.15</v>
      </c>
      <c r="Y41">
        <v>101.15</v>
      </c>
      <c r="Z41">
        <v>101.15</v>
      </c>
      <c r="AA41">
        <v>101.15</v>
      </c>
      <c r="AB41">
        <v>101.15</v>
      </c>
      <c r="AC41">
        <v>101.15</v>
      </c>
      <c r="AD41">
        <v>101.15</v>
      </c>
      <c r="AE41">
        <v>101.15</v>
      </c>
      <c r="AF41">
        <v>101.15</v>
      </c>
      <c r="AG41">
        <v>101.15</v>
      </c>
      <c r="AH41">
        <v>101.15</v>
      </c>
      <c r="AI41">
        <v>101.15</v>
      </c>
      <c r="AJ41">
        <v>101.15</v>
      </c>
      <c r="AK41">
        <v>101.15</v>
      </c>
      <c r="AL41">
        <v>101.15</v>
      </c>
      <c r="AM41">
        <v>101.15</v>
      </c>
      <c r="AN41">
        <v>101.15</v>
      </c>
      <c r="AO41">
        <v>101.15</v>
      </c>
      <c r="AP41">
        <v>101.15</v>
      </c>
      <c r="AQ41">
        <v>101.15</v>
      </c>
      <c r="AR41">
        <v>101.15</v>
      </c>
      <c r="AS41">
        <v>101.15</v>
      </c>
      <c r="AT41">
        <v>101.15</v>
      </c>
      <c r="AU41">
        <v>101.15</v>
      </c>
      <c r="AV41">
        <v>101.15</v>
      </c>
      <c r="AW41">
        <v>101.15</v>
      </c>
    </row>
    <row r="42" spans="1:49" x14ac:dyDescent="0.25">
      <c r="A42" t="s">
        <v>41</v>
      </c>
      <c r="B42">
        <v>0</v>
      </c>
      <c r="C42">
        <v>0</v>
      </c>
      <c r="D42">
        <v>0</v>
      </c>
      <c r="E42">
        <v>0</v>
      </c>
      <c r="F42">
        <v>0</v>
      </c>
      <c r="G42">
        <v>0</v>
      </c>
      <c r="H42">
        <v>0</v>
      </c>
      <c r="I42">
        <v>0</v>
      </c>
      <c r="J42">
        <v>0</v>
      </c>
      <c r="K42">
        <v>0</v>
      </c>
      <c r="L42">
        <v>0</v>
      </c>
      <c r="M42">
        <v>0</v>
      </c>
      <c r="N42">
        <v>0</v>
      </c>
      <c r="O42">
        <v>0</v>
      </c>
      <c r="P42">
        <v>0</v>
      </c>
      <c r="Q42">
        <v>0</v>
      </c>
      <c r="R42">
        <v>0</v>
      </c>
      <c r="S42">
        <v>0</v>
      </c>
      <c r="T42">
        <v>101.15</v>
      </c>
      <c r="U42">
        <v>101.15</v>
      </c>
      <c r="V42">
        <v>101.15</v>
      </c>
      <c r="W42">
        <v>101.15</v>
      </c>
      <c r="X42">
        <v>101.15</v>
      </c>
      <c r="Y42">
        <v>101.15</v>
      </c>
      <c r="Z42">
        <v>101.15</v>
      </c>
      <c r="AA42">
        <v>101.15</v>
      </c>
      <c r="AB42">
        <v>101.15</v>
      </c>
      <c r="AC42">
        <v>101.15</v>
      </c>
      <c r="AD42">
        <v>101.15</v>
      </c>
      <c r="AE42">
        <v>101.15</v>
      </c>
      <c r="AF42">
        <v>101.15</v>
      </c>
      <c r="AG42">
        <v>101.15</v>
      </c>
      <c r="AH42">
        <v>101.15</v>
      </c>
      <c r="AI42">
        <v>101.15</v>
      </c>
      <c r="AJ42">
        <v>101.15</v>
      </c>
      <c r="AK42">
        <v>101.15</v>
      </c>
      <c r="AL42">
        <v>101.15</v>
      </c>
      <c r="AM42">
        <v>101.15</v>
      </c>
      <c r="AN42">
        <v>101.15</v>
      </c>
      <c r="AO42">
        <v>101.15</v>
      </c>
      <c r="AP42">
        <v>101.15</v>
      </c>
      <c r="AQ42">
        <v>101.15</v>
      </c>
      <c r="AR42">
        <v>101.15</v>
      </c>
      <c r="AS42">
        <v>101.15</v>
      </c>
      <c r="AT42">
        <v>101.15</v>
      </c>
      <c r="AU42">
        <v>101.15</v>
      </c>
      <c r="AV42">
        <v>101.15</v>
      </c>
      <c r="AW42">
        <v>101.15</v>
      </c>
    </row>
    <row r="43" spans="1:49" x14ac:dyDescent="0.25">
      <c r="A43" t="s">
        <v>42</v>
      </c>
      <c r="B43">
        <v>0</v>
      </c>
      <c r="C43">
        <v>0</v>
      </c>
      <c r="D43">
        <v>0</v>
      </c>
      <c r="E43">
        <v>0</v>
      </c>
      <c r="F43">
        <v>0</v>
      </c>
      <c r="G43">
        <v>0</v>
      </c>
      <c r="H43">
        <v>0</v>
      </c>
      <c r="I43">
        <v>0</v>
      </c>
      <c r="J43">
        <v>0</v>
      </c>
      <c r="K43">
        <v>0</v>
      </c>
      <c r="L43">
        <v>0</v>
      </c>
      <c r="M43">
        <v>0</v>
      </c>
      <c r="N43">
        <v>0</v>
      </c>
      <c r="O43">
        <v>0</v>
      </c>
      <c r="P43">
        <v>0</v>
      </c>
      <c r="Q43">
        <v>0</v>
      </c>
      <c r="R43">
        <v>0</v>
      </c>
      <c r="S43">
        <v>0</v>
      </c>
      <c r="T43">
        <v>101.15</v>
      </c>
      <c r="U43">
        <v>101.15</v>
      </c>
      <c r="V43">
        <v>101.15</v>
      </c>
      <c r="W43">
        <v>101.15</v>
      </c>
      <c r="X43">
        <v>101.15</v>
      </c>
      <c r="Y43">
        <v>101.15</v>
      </c>
      <c r="Z43">
        <v>101.15</v>
      </c>
      <c r="AA43">
        <v>101.15</v>
      </c>
      <c r="AB43">
        <v>101.15</v>
      </c>
      <c r="AC43">
        <v>101.15</v>
      </c>
      <c r="AD43">
        <v>101.15</v>
      </c>
      <c r="AE43">
        <v>101.15</v>
      </c>
      <c r="AF43">
        <v>101.15</v>
      </c>
      <c r="AG43">
        <v>101.15</v>
      </c>
      <c r="AH43">
        <v>101.15</v>
      </c>
      <c r="AI43">
        <v>101.15</v>
      </c>
      <c r="AJ43">
        <v>101.15</v>
      </c>
      <c r="AK43">
        <v>101.15</v>
      </c>
      <c r="AL43">
        <v>101.15</v>
      </c>
      <c r="AM43">
        <v>101.15</v>
      </c>
      <c r="AN43">
        <v>101.15</v>
      </c>
      <c r="AO43">
        <v>101.15</v>
      </c>
      <c r="AP43">
        <v>101.15</v>
      </c>
      <c r="AQ43">
        <v>101.15</v>
      </c>
      <c r="AR43">
        <v>101.15</v>
      </c>
      <c r="AS43">
        <v>101.15</v>
      </c>
      <c r="AT43">
        <v>101.15</v>
      </c>
      <c r="AU43">
        <v>101.15</v>
      </c>
      <c r="AV43">
        <v>101.15</v>
      </c>
      <c r="AW43">
        <v>101.15</v>
      </c>
    </row>
    <row r="44" spans="1:49" x14ac:dyDescent="0.25">
      <c r="A44" t="s">
        <v>43</v>
      </c>
      <c r="B44">
        <v>0</v>
      </c>
      <c r="C44">
        <v>0</v>
      </c>
      <c r="D44">
        <v>0</v>
      </c>
      <c r="E44">
        <v>0</v>
      </c>
      <c r="F44">
        <v>0</v>
      </c>
      <c r="G44">
        <v>0</v>
      </c>
      <c r="H44">
        <v>0</v>
      </c>
      <c r="I44">
        <v>0</v>
      </c>
      <c r="J44">
        <v>0</v>
      </c>
      <c r="K44">
        <v>0</v>
      </c>
      <c r="L44">
        <v>0</v>
      </c>
      <c r="M44">
        <v>0</v>
      </c>
      <c r="N44">
        <v>0</v>
      </c>
      <c r="O44">
        <v>0</v>
      </c>
      <c r="P44">
        <v>0</v>
      </c>
      <c r="Q44">
        <v>0</v>
      </c>
      <c r="R44">
        <v>0</v>
      </c>
      <c r="S44">
        <v>0</v>
      </c>
      <c r="T44">
        <v>101.15</v>
      </c>
      <c r="U44">
        <v>101.15</v>
      </c>
      <c r="V44">
        <v>101.15</v>
      </c>
      <c r="W44">
        <v>101.15</v>
      </c>
      <c r="X44">
        <v>101.15</v>
      </c>
      <c r="Y44">
        <v>101.15</v>
      </c>
      <c r="Z44">
        <v>101.15</v>
      </c>
      <c r="AA44">
        <v>101.15</v>
      </c>
      <c r="AB44">
        <v>101.15</v>
      </c>
      <c r="AC44">
        <v>101.15</v>
      </c>
      <c r="AD44">
        <v>101.15</v>
      </c>
      <c r="AE44">
        <v>101.15</v>
      </c>
      <c r="AF44">
        <v>101.15</v>
      </c>
      <c r="AG44">
        <v>101.15</v>
      </c>
      <c r="AH44">
        <v>101.15</v>
      </c>
      <c r="AI44">
        <v>101.15</v>
      </c>
      <c r="AJ44">
        <v>101.15</v>
      </c>
      <c r="AK44">
        <v>101.15</v>
      </c>
      <c r="AL44">
        <v>101.15</v>
      </c>
      <c r="AM44">
        <v>101.15</v>
      </c>
      <c r="AN44">
        <v>101.15</v>
      </c>
      <c r="AO44">
        <v>101.15</v>
      </c>
      <c r="AP44">
        <v>101.15</v>
      </c>
      <c r="AQ44">
        <v>101.15</v>
      </c>
      <c r="AR44">
        <v>101.15</v>
      </c>
      <c r="AS44">
        <v>101.15</v>
      </c>
      <c r="AT44">
        <v>101.15</v>
      </c>
      <c r="AU44">
        <v>101.15</v>
      </c>
      <c r="AV44">
        <v>101.15</v>
      </c>
      <c r="AW44">
        <v>101.15</v>
      </c>
    </row>
    <row r="45" spans="1:49" x14ac:dyDescent="0.25">
      <c r="A45" t="s">
        <v>44</v>
      </c>
      <c r="B45">
        <v>0</v>
      </c>
      <c r="C45">
        <v>0</v>
      </c>
      <c r="D45">
        <v>0</v>
      </c>
      <c r="E45">
        <v>0</v>
      </c>
      <c r="F45">
        <v>0</v>
      </c>
      <c r="G45">
        <v>0</v>
      </c>
      <c r="H45">
        <v>0</v>
      </c>
      <c r="I45">
        <v>0</v>
      </c>
      <c r="J45">
        <v>0</v>
      </c>
      <c r="K45">
        <v>0</v>
      </c>
      <c r="L45">
        <v>0</v>
      </c>
      <c r="M45">
        <v>0</v>
      </c>
      <c r="N45">
        <v>0</v>
      </c>
      <c r="O45">
        <v>0</v>
      </c>
      <c r="P45">
        <v>0</v>
      </c>
      <c r="Q45">
        <v>0</v>
      </c>
      <c r="R45">
        <v>0</v>
      </c>
      <c r="S45">
        <v>0</v>
      </c>
      <c r="T45" s="3">
        <v>101.15</v>
      </c>
      <c r="U45" s="3">
        <v>101.15</v>
      </c>
      <c r="V45" s="3">
        <v>101.15</v>
      </c>
      <c r="W45" s="3">
        <v>101.15</v>
      </c>
      <c r="X45" s="3">
        <v>101.15</v>
      </c>
      <c r="Y45" s="3">
        <v>101.15</v>
      </c>
      <c r="Z45" s="3">
        <v>101.15</v>
      </c>
      <c r="AA45" s="3">
        <v>101.15</v>
      </c>
      <c r="AB45" s="3">
        <v>101.15</v>
      </c>
      <c r="AC45" s="3">
        <v>101.15</v>
      </c>
      <c r="AD45" s="3">
        <v>101.15</v>
      </c>
      <c r="AE45" s="3">
        <v>101.15</v>
      </c>
      <c r="AF45" s="3">
        <v>101.15</v>
      </c>
      <c r="AG45" s="3">
        <v>101.15</v>
      </c>
      <c r="AH45" s="3">
        <v>101.15</v>
      </c>
      <c r="AI45" s="3">
        <v>101.15</v>
      </c>
      <c r="AJ45" s="3">
        <v>101.15</v>
      </c>
      <c r="AK45" s="3">
        <v>101.15</v>
      </c>
      <c r="AL45" s="3">
        <v>101.15</v>
      </c>
      <c r="AM45" s="3">
        <v>101.15</v>
      </c>
      <c r="AN45" s="3">
        <v>101.15</v>
      </c>
      <c r="AO45" s="3">
        <v>101.15</v>
      </c>
      <c r="AP45" s="3">
        <v>101.15</v>
      </c>
      <c r="AQ45" s="3">
        <v>101.15</v>
      </c>
      <c r="AR45" s="3">
        <v>101.15</v>
      </c>
      <c r="AS45" s="3">
        <v>101.15</v>
      </c>
      <c r="AT45" s="3">
        <v>101.15</v>
      </c>
      <c r="AU45" s="3">
        <v>101.15</v>
      </c>
      <c r="AV45" s="3">
        <v>101.15</v>
      </c>
      <c r="AW45" s="3">
        <v>101.15</v>
      </c>
    </row>
    <row r="46" spans="1:49" x14ac:dyDescent="0.25">
      <c r="A46" t="s">
        <v>45</v>
      </c>
      <c r="B46">
        <v>0</v>
      </c>
      <c r="C46">
        <v>0</v>
      </c>
      <c r="D46">
        <v>0</v>
      </c>
      <c r="E46">
        <v>0</v>
      </c>
      <c r="F46">
        <v>0</v>
      </c>
      <c r="G46">
        <v>0</v>
      </c>
      <c r="H46">
        <v>0</v>
      </c>
      <c r="I46">
        <v>0</v>
      </c>
      <c r="J46">
        <v>0</v>
      </c>
      <c r="K46">
        <v>0</v>
      </c>
      <c r="L46">
        <v>0</v>
      </c>
      <c r="M46">
        <v>0</v>
      </c>
      <c r="N46">
        <v>0</v>
      </c>
      <c r="O46">
        <v>0</v>
      </c>
      <c r="P46">
        <v>0</v>
      </c>
      <c r="Q46">
        <v>0</v>
      </c>
      <c r="R46">
        <v>0</v>
      </c>
      <c r="S46">
        <v>0</v>
      </c>
      <c r="T46" s="3">
        <v>101.15</v>
      </c>
      <c r="U46" s="3">
        <v>101.15</v>
      </c>
      <c r="V46" s="3">
        <v>101.15</v>
      </c>
      <c r="W46" s="3">
        <v>101.15</v>
      </c>
      <c r="X46" s="3">
        <v>101.15</v>
      </c>
      <c r="Y46" s="3">
        <v>101.15</v>
      </c>
      <c r="Z46" s="3">
        <v>101.15</v>
      </c>
      <c r="AA46" s="3">
        <v>101.15</v>
      </c>
      <c r="AB46" s="3">
        <v>101.15</v>
      </c>
      <c r="AC46" s="3">
        <v>101.15</v>
      </c>
      <c r="AD46" s="3">
        <v>101.15</v>
      </c>
      <c r="AE46" s="3">
        <v>101.15</v>
      </c>
      <c r="AF46" s="3">
        <v>101.15</v>
      </c>
      <c r="AG46" s="3">
        <v>101.15</v>
      </c>
      <c r="AH46" s="3">
        <v>101.15</v>
      </c>
      <c r="AI46" s="3">
        <v>101.15</v>
      </c>
      <c r="AJ46" s="3">
        <v>101.15</v>
      </c>
      <c r="AK46" s="3">
        <v>101.15</v>
      </c>
      <c r="AL46" s="3">
        <v>101.15</v>
      </c>
      <c r="AM46" s="3">
        <v>101.15</v>
      </c>
      <c r="AN46" s="3">
        <v>101.15</v>
      </c>
      <c r="AO46" s="3">
        <v>101.15</v>
      </c>
      <c r="AP46" s="3">
        <v>101.15</v>
      </c>
      <c r="AQ46" s="3">
        <v>101.15</v>
      </c>
      <c r="AR46" s="3">
        <v>101.15</v>
      </c>
      <c r="AS46" s="3">
        <v>101.15</v>
      </c>
      <c r="AT46" s="3">
        <v>101.15</v>
      </c>
      <c r="AU46" s="3">
        <v>101.15</v>
      </c>
      <c r="AV46" s="3">
        <v>101.15</v>
      </c>
      <c r="AW46" s="3">
        <v>101.15</v>
      </c>
    </row>
    <row r="47" spans="1:49" x14ac:dyDescent="0.25">
      <c r="A47" t="s">
        <v>46</v>
      </c>
      <c r="B47">
        <v>0</v>
      </c>
      <c r="C47">
        <v>0</v>
      </c>
      <c r="D47">
        <v>0</v>
      </c>
      <c r="E47">
        <v>0</v>
      </c>
      <c r="F47">
        <v>0</v>
      </c>
      <c r="G47">
        <v>0</v>
      </c>
      <c r="H47">
        <v>0</v>
      </c>
      <c r="I47">
        <v>0</v>
      </c>
      <c r="J47">
        <v>0</v>
      </c>
      <c r="K47">
        <v>0</v>
      </c>
      <c r="L47">
        <v>0</v>
      </c>
      <c r="M47">
        <v>0</v>
      </c>
      <c r="N47">
        <v>0</v>
      </c>
      <c r="O47">
        <v>0</v>
      </c>
      <c r="P47">
        <v>0</v>
      </c>
      <c r="Q47">
        <v>0</v>
      </c>
      <c r="R47">
        <v>0</v>
      </c>
      <c r="S47">
        <v>0</v>
      </c>
      <c r="T47" s="3">
        <v>101.15</v>
      </c>
      <c r="U47" s="3">
        <v>101.15</v>
      </c>
      <c r="V47" s="3">
        <v>101.15</v>
      </c>
      <c r="W47" s="3">
        <v>101.15</v>
      </c>
      <c r="X47" s="3">
        <v>101.15</v>
      </c>
      <c r="Y47" s="3">
        <v>101.15</v>
      </c>
      <c r="Z47" s="3">
        <v>101.15</v>
      </c>
      <c r="AA47" s="3">
        <v>101.15</v>
      </c>
      <c r="AB47" s="3">
        <v>101.15</v>
      </c>
      <c r="AC47" s="3">
        <v>101.15</v>
      </c>
      <c r="AD47" s="3">
        <v>101.15</v>
      </c>
      <c r="AE47" s="3">
        <v>101.15</v>
      </c>
      <c r="AF47" s="3">
        <v>101.15</v>
      </c>
      <c r="AG47" s="3">
        <v>101.15</v>
      </c>
      <c r="AH47" s="3">
        <v>101.15</v>
      </c>
      <c r="AI47" s="3">
        <v>101.15</v>
      </c>
      <c r="AJ47" s="3">
        <v>101.15</v>
      </c>
      <c r="AK47" s="3">
        <v>101.15</v>
      </c>
      <c r="AL47" s="3">
        <v>101.15</v>
      </c>
      <c r="AM47" s="3">
        <v>101.15</v>
      </c>
      <c r="AN47" s="3">
        <v>101.15</v>
      </c>
      <c r="AO47" s="3">
        <v>101.15</v>
      </c>
      <c r="AP47" s="3">
        <v>101.15</v>
      </c>
      <c r="AQ47" s="3">
        <v>101.15</v>
      </c>
      <c r="AR47" s="3">
        <v>101.15</v>
      </c>
      <c r="AS47" s="3">
        <v>101.15</v>
      </c>
      <c r="AT47" s="3">
        <v>101.15</v>
      </c>
      <c r="AU47" s="3">
        <v>101.15</v>
      </c>
      <c r="AV47" s="3">
        <v>101.15</v>
      </c>
      <c r="AW47" s="3">
        <v>101.15</v>
      </c>
    </row>
    <row r="48" spans="1:49" x14ac:dyDescent="0.25">
      <c r="A48" t="s">
        <v>47</v>
      </c>
      <c r="B48">
        <v>0</v>
      </c>
      <c r="C48">
        <v>0</v>
      </c>
      <c r="D48">
        <v>0</v>
      </c>
      <c r="E48">
        <v>0</v>
      </c>
      <c r="F48">
        <v>0</v>
      </c>
      <c r="G48">
        <v>0</v>
      </c>
      <c r="H48">
        <v>0</v>
      </c>
      <c r="I48">
        <v>0</v>
      </c>
      <c r="J48">
        <v>0</v>
      </c>
      <c r="K48">
        <v>0</v>
      </c>
      <c r="L48">
        <v>0</v>
      </c>
      <c r="M48">
        <v>0</v>
      </c>
      <c r="N48">
        <v>0</v>
      </c>
      <c r="O48">
        <v>0</v>
      </c>
      <c r="P48">
        <v>0</v>
      </c>
      <c r="Q48">
        <v>0</v>
      </c>
      <c r="R48">
        <v>0</v>
      </c>
      <c r="S48">
        <v>0</v>
      </c>
      <c r="T48" s="3">
        <v>101.15</v>
      </c>
      <c r="U48" s="3">
        <v>101.15</v>
      </c>
      <c r="V48" s="3">
        <v>101.15</v>
      </c>
      <c r="W48" s="3">
        <v>101.15</v>
      </c>
      <c r="X48" s="3">
        <v>101.15</v>
      </c>
      <c r="Y48" s="3">
        <v>101.15</v>
      </c>
      <c r="Z48" s="3">
        <v>101.15</v>
      </c>
      <c r="AA48" s="3">
        <v>101.15</v>
      </c>
      <c r="AB48" s="3">
        <v>101.15</v>
      </c>
      <c r="AC48" s="3">
        <v>101.15</v>
      </c>
      <c r="AD48" s="3">
        <v>101.15</v>
      </c>
      <c r="AE48" s="3">
        <v>101.15</v>
      </c>
      <c r="AF48" s="3">
        <v>101.15</v>
      </c>
      <c r="AG48" s="3">
        <v>101.15</v>
      </c>
      <c r="AH48" s="3">
        <v>101.15</v>
      </c>
      <c r="AI48" s="3">
        <v>101.15</v>
      </c>
      <c r="AJ48" s="3">
        <v>101.15</v>
      </c>
      <c r="AK48" s="3">
        <v>101.15</v>
      </c>
      <c r="AL48" s="3">
        <v>101.15</v>
      </c>
      <c r="AM48" s="3">
        <v>101.15</v>
      </c>
      <c r="AN48" s="3">
        <v>101.15</v>
      </c>
      <c r="AO48" s="3">
        <v>101.15</v>
      </c>
      <c r="AP48" s="3">
        <v>101.15</v>
      </c>
      <c r="AQ48" s="3">
        <v>101.15</v>
      </c>
      <c r="AR48" s="3">
        <v>101.15</v>
      </c>
      <c r="AS48" s="3">
        <v>101.15</v>
      </c>
      <c r="AT48" s="3">
        <v>101.15</v>
      </c>
      <c r="AU48" s="3">
        <v>101.15</v>
      </c>
      <c r="AV48" s="3">
        <v>101.15</v>
      </c>
      <c r="AW48" s="3">
        <v>101.15</v>
      </c>
    </row>
    <row r="49" spans="1:49" x14ac:dyDescent="0.25">
      <c r="A49" t="s">
        <v>48</v>
      </c>
      <c r="B49">
        <v>0</v>
      </c>
      <c r="C49">
        <v>0</v>
      </c>
      <c r="D49">
        <v>0</v>
      </c>
      <c r="E49">
        <v>0</v>
      </c>
      <c r="F49">
        <v>0</v>
      </c>
      <c r="G49">
        <v>0</v>
      </c>
      <c r="H49">
        <v>0</v>
      </c>
      <c r="I49">
        <v>0</v>
      </c>
      <c r="J49">
        <v>0</v>
      </c>
      <c r="K49">
        <v>0</v>
      </c>
      <c r="L49">
        <v>0</v>
      </c>
      <c r="M49">
        <v>0</v>
      </c>
      <c r="N49">
        <v>0</v>
      </c>
      <c r="O49">
        <v>0</v>
      </c>
      <c r="P49">
        <v>0</v>
      </c>
      <c r="Q49">
        <v>0</v>
      </c>
      <c r="R49">
        <v>0</v>
      </c>
      <c r="S49">
        <v>0</v>
      </c>
      <c r="T49">
        <v>101.15</v>
      </c>
      <c r="U49">
        <v>101.15</v>
      </c>
      <c r="V49">
        <v>101.15</v>
      </c>
      <c r="W49">
        <v>101.15</v>
      </c>
      <c r="X49">
        <v>101.15</v>
      </c>
      <c r="Y49">
        <v>101.15</v>
      </c>
      <c r="Z49">
        <v>101.15</v>
      </c>
      <c r="AA49">
        <v>101.15</v>
      </c>
      <c r="AB49">
        <v>101.15</v>
      </c>
      <c r="AC49">
        <v>101.15</v>
      </c>
      <c r="AD49">
        <v>101.15</v>
      </c>
      <c r="AE49">
        <v>101.15</v>
      </c>
      <c r="AF49">
        <v>101.15</v>
      </c>
      <c r="AG49">
        <v>101.15</v>
      </c>
      <c r="AH49">
        <v>101.15</v>
      </c>
      <c r="AI49">
        <v>101.15</v>
      </c>
      <c r="AJ49">
        <v>101.15</v>
      </c>
      <c r="AK49">
        <v>101.15</v>
      </c>
      <c r="AL49">
        <v>101.15</v>
      </c>
      <c r="AM49">
        <v>101.15</v>
      </c>
      <c r="AN49">
        <v>101.15</v>
      </c>
      <c r="AO49">
        <v>101.15</v>
      </c>
      <c r="AP49">
        <v>101.15</v>
      </c>
      <c r="AQ49">
        <v>101.15</v>
      </c>
      <c r="AR49">
        <v>101.15</v>
      </c>
      <c r="AS49">
        <v>101.15</v>
      </c>
      <c r="AT49">
        <v>101.15</v>
      </c>
      <c r="AU49">
        <v>101.15</v>
      </c>
      <c r="AV49">
        <v>101.15</v>
      </c>
      <c r="AW49">
        <v>101.15</v>
      </c>
    </row>
    <row r="50" spans="1:49" x14ac:dyDescent="0.25">
      <c r="A50" t="s">
        <v>49</v>
      </c>
      <c r="B50">
        <v>0</v>
      </c>
      <c r="C50">
        <v>0</v>
      </c>
      <c r="D50">
        <v>0</v>
      </c>
      <c r="E50">
        <v>0</v>
      </c>
      <c r="F50">
        <v>0</v>
      </c>
      <c r="G50">
        <v>0</v>
      </c>
      <c r="H50">
        <v>0</v>
      </c>
      <c r="I50">
        <v>0</v>
      </c>
      <c r="J50">
        <v>0</v>
      </c>
      <c r="K50">
        <v>0</v>
      </c>
      <c r="L50">
        <v>0</v>
      </c>
      <c r="M50">
        <v>0</v>
      </c>
      <c r="N50">
        <v>0</v>
      </c>
      <c r="O50">
        <v>0</v>
      </c>
      <c r="P50">
        <v>0</v>
      </c>
      <c r="Q50">
        <v>0</v>
      </c>
      <c r="R50">
        <v>0</v>
      </c>
      <c r="S50">
        <v>0</v>
      </c>
      <c r="T50">
        <v>101.15</v>
      </c>
      <c r="U50">
        <v>101.15</v>
      </c>
      <c r="V50">
        <v>101.15</v>
      </c>
      <c r="W50">
        <v>101.15</v>
      </c>
      <c r="X50">
        <v>101.15</v>
      </c>
      <c r="Y50">
        <v>101.15</v>
      </c>
      <c r="Z50">
        <v>101.15</v>
      </c>
      <c r="AA50">
        <v>101.15</v>
      </c>
      <c r="AB50">
        <v>101.15</v>
      </c>
      <c r="AC50">
        <v>101.15</v>
      </c>
      <c r="AD50">
        <v>101.15</v>
      </c>
      <c r="AE50">
        <v>101.15</v>
      </c>
      <c r="AF50">
        <v>101.15</v>
      </c>
      <c r="AG50">
        <v>101.15</v>
      </c>
      <c r="AH50">
        <v>101.15</v>
      </c>
      <c r="AI50">
        <v>101.15</v>
      </c>
      <c r="AJ50">
        <v>101.15</v>
      </c>
      <c r="AK50">
        <v>101.15</v>
      </c>
      <c r="AL50">
        <v>101.15</v>
      </c>
      <c r="AM50">
        <v>101.15</v>
      </c>
      <c r="AN50">
        <v>101.15</v>
      </c>
      <c r="AO50">
        <v>101.15</v>
      </c>
      <c r="AP50">
        <v>101.15</v>
      </c>
      <c r="AQ50">
        <v>101.15</v>
      </c>
      <c r="AR50">
        <v>101.15</v>
      </c>
      <c r="AS50">
        <v>101.15</v>
      </c>
      <c r="AT50">
        <v>101.15</v>
      </c>
      <c r="AU50">
        <v>101.15</v>
      </c>
      <c r="AV50">
        <v>101.15</v>
      </c>
      <c r="AW50">
        <v>101.15</v>
      </c>
    </row>
    <row r="51" spans="1:49" x14ac:dyDescent="0.25">
      <c r="A51" t="s">
        <v>50</v>
      </c>
      <c r="B51">
        <v>0</v>
      </c>
      <c r="C51">
        <v>0</v>
      </c>
      <c r="D51">
        <v>0</v>
      </c>
      <c r="E51">
        <v>0</v>
      </c>
      <c r="F51">
        <v>0</v>
      </c>
      <c r="G51">
        <v>0</v>
      </c>
      <c r="H51">
        <v>0</v>
      </c>
      <c r="I51">
        <v>0</v>
      </c>
      <c r="J51">
        <v>0</v>
      </c>
      <c r="K51">
        <v>0</v>
      </c>
      <c r="L51">
        <v>0</v>
      </c>
      <c r="M51">
        <v>0</v>
      </c>
      <c r="N51">
        <v>0</v>
      </c>
      <c r="O51">
        <v>0</v>
      </c>
      <c r="P51">
        <v>0</v>
      </c>
      <c r="Q51">
        <v>0</v>
      </c>
      <c r="R51">
        <v>0</v>
      </c>
      <c r="S51">
        <v>0</v>
      </c>
      <c r="T51">
        <v>101.15</v>
      </c>
      <c r="U51">
        <v>101.15</v>
      </c>
      <c r="V51">
        <v>101.15</v>
      </c>
      <c r="W51">
        <v>101.15</v>
      </c>
      <c r="X51">
        <v>101.15</v>
      </c>
      <c r="Y51">
        <v>101.15</v>
      </c>
      <c r="Z51">
        <v>101.15</v>
      </c>
      <c r="AA51">
        <v>101.15</v>
      </c>
      <c r="AB51">
        <v>101.15</v>
      </c>
      <c r="AC51">
        <v>101.15</v>
      </c>
      <c r="AD51">
        <v>101.15</v>
      </c>
      <c r="AE51">
        <v>101.15</v>
      </c>
      <c r="AF51">
        <v>101.15</v>
      </c>
      <c r="AG51">
        <v>101.15</v>
      </c>
      <c r="AH51">
        <v>101.15</v>
      </c>
      <c r="AI51">
        <v>101.15</v>
      </c>
      <c r="AJ51">
        <v>101.15</v>
      </c>
      <c r="AK51">
        <v>101.15</v>
      </c>
      <c r="AL51">
        <v>101.15</v>
      </c>
      <c r="AM51">
        <v>101.15</v>
      </c>
      <c r="AN51">
        <v>101.15</v>
      </c>
      <c r="AO51">
        <v>101.15</v>
      </c>
      <c r="AP51">
        <v>101.15</v>
      </c>
      <c r="AQ51">
        <v>101.15</v>
      </c>
      <c r="AR51">
        <v>101.15</v>
      </c>
      <c r="AS51">
        <v>101.15</v>
      </c>
      <c r="AT51">
        <v>101.15</v>
      </c>
      <c r="AU51">
        <v>101.15</v>
      </c>
      <c r="AV51">
        <v>101.15</v>
      </c>
      <c r="AW51">
        <v>101.15</v>
      </c>
    </row>
    <row r="52" spans="1:49" x14ac:dyDescent="0.25">
      <c r="A52" t="s">
        <v>51</v>
      </c>
      <c r="B52">
        <v>0</v>
      </c>
      <c r="C52">
        <v>0</v>
      </c>
      <c r="D52">
        <v>0</v>
      </c>
      <c r="E52">
        <v>0</v>
      </c>
      <c r="F52">
        <v>0</v>
      </c>
      <c r="G52">
        <v>0</v>
      </c>
      <c r="H52">
        <v>0</v>
      </c>
      <c r="I52">
        <v>0</v>
      </c>
      <c r="J52">
        <v>0</v>
      </c>
      <c r="K52">
        <v>0</v>
      </c>
      <c r="L52">
        <v>0</v>
      </c>
      <c r="M52">
        <v>0</v>
      </c>
      <c r="N52">
        <v>0</v>
      </c>
      <c r="O52">
        <v>0</v>
      </c>
      <c r="P52">
        <v>0</v>
      </c>
      <c r="Q52">
        <v>0</v>
      </c>
      <c r="R52">
        <v>0</v>
      </c>
      <c r="S52">
        <v>0</v>
      </c>
      <c r="T52">
        <v>101.15</v>
      </c>
      <c r="U52">
        <v>101.15</v>
      </c>
      <c r="V52">
        <v>101.15</v>
      </c>
      <c r="W52">
        <v>101.15</v>
      </c>
      <c r="X52">
        <v>101.15</v>
      </c>
      <c r="Y52">
        <v>101.15</v>
      </c>
      <c r="Z52">
        <v>101.15</v>
      </c>
      <c r="AA52">
        <v>101.15</v>
      </c>
      <c r="AB52">
        <v>101.15</v>
      </c>
      <c r="AC52">
        <v>101.15</v>
      </c>
      <c r="AD52">
        <v>101.15</v>
      </c>
      <c r="AE52">
        <v>101.15</v>
      </c>
      <c r="AF52">
        <v>101.15</v>
      </c>
      <c r="AG52">
        <v>101.15</v>
      </c>
      <c r="AH52">
        <v>101.15</v>
      </c>
      <c r="AI52">
        <v>101.15</v>
      </c>
      <c r="AJ52">
        <v>101.15</v>
      </c>
      <c r="AK52">
        <v>101.15</v>
      </c>
      <c r="AL52">
        <v>101.15</v>
      </c>
      <c r="AM52">
        <v>101.15</v>
      </c>
      <c r="AN52">
        <v>101.15</v>
      </c>
      <c r="AO52">
        <v>101.15</v>
      </c>
      <c r="AP52">
        <v>101.15</v>
      </c>
      <c r="AQ52">
        <v>101.15</v>
      </c>
      <c r="AR52">
        <v>101.15</v>
      </c>
      <c r="AS52">
        <v>101.15</v>
      </c>
      <c r="AT52">
        <v>101.15</v>
      </c>
      <c r="AU52">
        <v>101.15</v>
      </c>
      <c r="AV52">
        <v>101.15</v>
      </c>
      <c r="AW52">
        <v>101.15</v>
      </c>
    </row>
    <row r="53" spans="1:49" x14ac:dyDescent="0.25">
      <c r="A53" t="s">
        <v>52</v>
      </c>
      <c r="B53">
        <v>0</v>
      </c>
      <c r="C53">
        <v>0</v>
      </c>
      <c r="D53">
        <v>0</v>
      </c>
      <c r="E53">
        <v>0</v>
      </c>
      <c r="F53">
        <v>0</v>
      </c>
      <c r="G53">
        <v>0</v>
      </c>
      <c r="H53">
        <v>0</v>
      </c>
      <c r="I53">
        <v>0</v>
      </c>
      <c r="J53">
        <v>0</v>
      </c>
      <c r="K53">
        <v>0</v>
      </c>
      <c r="L53">
        <v>0</v>
      </c>
      <c r="M53">
        <v>0</v>
      </c>
      <c r="N53">
        <v>0</v>
      </c>
      <c r="O53">
        <v>0</v>
      </c>
      <c r="P53">
        <v>0</v>
      </c>
      <c r="Q53">
        <v>0</v>
      </c>
      <c r="R53">
        <v>0</v>
      </c>
      <c r="S53">
        <v>0</v>
      </c>
      <c r="T53">
        <v>101.15</v>
      </c>
      <c r="U53">
        <v>101.15</v>
      </c>
      <c r="V53">
        <v>101.15</v>
      </c>
      <c r="W53">
        <v>101.15</v>
      </c>
      <c r="X53">
        <v>101.15</v>
      </c>
      <c r="Y53">
        <v>101.15</v>
      </c>
      <c r="Z53">
        <v>101.15</v>
      </c>
      <c r="AA53">
        <v>101.15</v>
      </c>
      <c r="AB53">
        <v>101.15</v>
      </c>
      <c r="AC53">
        <v>101.15</v>
      </c>
      <c r="AD53">
        <v>101.15</v>
      </c>
      <c r="AE53">
        <v>101.15</v>
      </c>
      <c r="AF53">
        <v>101.15</v>
      </c>
      <c r="AG53">
        <v>101.15</v>
      </c>
      <c r="AH53">
        <v>101.15</v>
      </c>
      <c r="AI53">
        <v>101.15</v>
      </c>
      <c r="AJ53">
        <v>101.15</v>
      </c>
      <c r="AK53">
        <v>101.15</v>
      </c>
      <c r="AL53">
        <v>101.15</v>
      </c>
      <c r="AM53">
        <v>101.15</v>
      </c>
      <c r="AN53">
        <v>101.15</v>
      </c>
      <c r="AO53">
        <v>101.15</v>
      </c>
      <c r="AP53">
        <v>101.15</v>
      </c>
      <c r="AQ53">
        <v>101.15</v>
      </c>
      <c r="AR53">
        <v>101.15</v>
      </c>
      <c r="AS53">
        <v>101.15</v>
      </c>
      <c r="AT53">
        <v>101.15</v>
      </c>
      <c r="AU53">
        <v>101.15</v>
      </c>
      <c r="AV53">
        <v>101.15</v>
      </c>
      <c r="AW53">
        <v>101.15</v>
      </c>
    </row>
    <row r="54" spans="1:49" x14ac:dyDescent="0.25">
      <c r="A54" t="s">
        <v>53</v>
      </c>
      <c r="B54">
        <v>0</v>
      </c>
      <c r="C54">
        <v>0</v>
      </c>
      <c r="D54">
        <v>0</v>
      </c>
      <c r="E54">
        <v>0</v>
      </c>
      <c r="F54">
        <v>0</v>
      </c>
      <c r="G54">
        <v>0</v>
      </c>
      <c r="H54">
        <v>0</v>
      </c>
      <c r="I54">
        <v>0</v>
      </c>
      <c r="J54">
        <v>0</v>
      </c>
      <c r="K54">
        <v>0</v>
      </c>
      <c r="L54">
        <v>0</v>
      </c>
      <c r="M54">
        <v>0</v>
      </c>
      <c r="N54">
        <v>0</v>
      </c>
      <c r="O54">
        <v>0</v>
      </c>
      <c r="P54">
        <v>0</v>
      </c>
      <c r="Q54">
        <v>0</v>
      </c>
      <c r="R54">
        <v>0</v>
      </c>
      <c r="S54">
        <v>0</v>
      </c>
      <c r="T54">
        <v>101.15</v>
      </c>
      <c r="U54">
        <v>101.15</v>
      </c>
      <c r="V54">
        <v>101.15</v>
      </c>
      <c r="W54">
        <v>101.15</v>
      </c>
      <c r="X54">
        <v>101.15</v>
      </c>
      <c r="Y54">
        <v>101.15</v>
      </c>
      <c r="Z54">
        <v>101.15</v>
      </c>
      <c r="AA54">
        <v>101.15</v>
      </c>
      <c r="AB54">
        <v>101.15</v>
      </c>
      <c r="AC54">
        <v>101.15</v>
      </c>
      <c r="AD54">
        <v>101.15</v>
      </c>
      <c r="AE54">
        <v>101.15</v>
      </c>
      <c r="AF54">
        <v>101.15</v>
      </c>
      <c r="AG54">
        <v>101.15</v>
      </c>
      <c r="AH54">
        <v>101.15</v>
      </c>
      <c r="AI54">
        <v>101.15</v>
      </c>
      <c r="AJ54">
        <v>101.15</v>
      </c>
      <c r="AK54">
        <v>101.15</v>
      </c>
      <c r="AL54">
        <v>101.15</v>
      </c>
      <c r="AM54">
        <v>101.15</v>
      </c>
      <c r="AN54">
        <v>101.15</v>
      </c>
      <c r="AO54">
        <v>101.15</v>
      </c>
      <c r="AP54">
        <v>101.15</v>
      </c>
      <c r="AQ54">
        <v>101.15</v>
      </c>
      <c r="AR54">
        <v>101.15</v>
      </c>
      <c r="AS54">
        <v>101.15</v>
      </c>
      <c r="AT54">
        <v>101.15</v>
      </c>
      <c r="AU54">
        <v>101.15</v>
      </c>
      <c r="AV54">
        <v>101.15</v>
      </c>
      <c r="AW54">
        <v>101.15</v>
      </c>
    </row>
    <row r="55" spans="1:49" x14ac:dyDescent="0.25">
      <c r="A55" t="s">
        <v>54</v>
      </c>
      <c r="B55">
        <v>0</v>
      </c>
      <c r="C55">
        <v>0</v>
      </c>
      <c r="D55">
        <v>0</v>
      </c>
      <c r="E55">
        <v>0</v>
      </c>
      <c r="F55">
        <v>0</v>
      </c>
      <c r="G55">
        <v>0</v>
      </c>
      <c r="H55">
        <v>0</v>
      </c>
      <c r="I55">
        <v>0</v>
      </c>
      <c r="J55">
        <v>0</v>
      </c>
      <c r="K55">
        <v>0</v>
      </c>
      <c r="L55">
        <v>0</v>
      </c>
      <c r="M55">
        <v>0</v>
      </c>
      <c r="N55">
        <v>0</v>
      </c>
      <c r="O55">
        <v>0</v>
      </c>
      <c r="P55">
        <v>0</v>
      </c>
      <c r="Q55">
        <v>0</v>
      </c>
      <c r="R55">
        <v>0</v>
      </c>
      <c r="S55">
        <v>0</v>
      </c>
      <c r="T55">
        <v>101.15</v>
      </c>
      <c r="U55">
        <v>101.15</v>
      </c>
      <c r="V55">
        <v>101.15</v>
      </c>
      <c r="W55">
        <v>101.15</v>
      </c>
      <c r="X55">
        <v>101.15</v>
      </c>
      <c r="Y55">
        <v>101.15</v>
      </c>
      <c r="Z55">
        <v>101.15</v>
      </c>
      <c r="AA55">
        <v>101.15</v>
      </c>
      <c r="AB55">
        <v>101.15</v>
      </c>
      <c r="AC55">
        <v>101.15</v>
      </c>
      <c r="AD55">
        <v>101.15</v>
      </c>
      <c r="AE55">
        <v>101.15</v>
      </c>
      <c r="AF55">
        <v>101.15</v>
      </c>
      <c r="AG55">
        <v>101.15</v>
      </c>
      <c r="AH55">
        <v>101.15</v>
      </c>
      <c r="AI55">
        <v>101.15</v>
      </c>
      <c r="AJ55">
        <v>101.15</v>
      </c>
      <c r="AK55">
        <v>101.15</v>
      </c>
      <c r="AL55">
        <v>101.15</v>
      </c>
      <c r="AM55">
        <v>101.15</v>
      </c>
      <c r="AN55">
        <v>101.15</v>
      </c>
      <c r="AO55">
        <v>101.15</v>
      </c>
      <c r="AP55">
        <v>101.15</v>
      </c>
      <c r="AQ55">
        <v>101.15</v>
      </c>
      <c r="AR55">
        <v>101.15</v>
      </c>
      <c r="AS55">
        <v>101.15</v>
      </c>
      <c r="AT55">
        <v>101.15</v>
      </c>
      <c r="AU55">
        <v>101.15</v>
      </c>
      <c r="AV55">
        <v>101.15</v>
      </c>
      <c r="AW55">
        <v>101.15</v>
      </c>
    </row>
    <row r="56" spans="1:49" x14ac:dyDescent="0.25">
      <c r="A56" t="s">
        <v>55</v>
      </c>
      <c r="B56">
        <v>0</v>
      </c>
      <c r="C56">
        <v>0</v>
      </c>
      <c r="D56">
        <v>0</v>
      </c>
      <c r="E56">
        <v>0</v>
      </c>
      <c r="F56">
        <v>0</v>
      </c>
      <c r="G56">
        <v>0</v>
      </c>
      <c r="H56">
        <v>0</v>
      </c>
      <c r="I56">
        <v>0</v>
      </c>
      <c r="J56">
        <v>0</v>
      </c>
      <c r="K56">
        <v>0</v>
      </c>
      <c r="L56">
        <v>0</v>
      </c>
      <c r="M56">
        <v>0</v>
      </c>
      <c r="N56">
        <v>0</v>
      </c>
      <c r="O56">
        <v>0</v>
      </c>
      <c r="P56">
        <v>0</v>
      </c>
      <c r="Q56">
        <v>0</v>
      </c>
      <c r="R56">
        <v>0</v>
      </c>
      <c r="S56">
        <v>0</v>
      </c>
      <c r="T56">
        <v>101.15</v>
      </c>
      <c r="U56">
        <v>101.15</v>
      </c>
      <c r="V56">
        <v>101.15</v>
      </c>
      <c r="W56">
        <v>101.15</v>
      </c>
      <c r="X56">
        <v>101.15</v>
      </c>
      <c r="Y56">
        <v>101.15</v>
      </c>
      <c r="Z56">
        <v>101.15</v>
      </c>
      <c r="AA56">
        <v>101.15</v>
      </c>
      <c r="AB56">
        <v>101.15</v>
      </c>
      <c r="AC56">
        <v>101.15</v>
      </c>
      <c r="AD56">
        <v>101.15</v>
      </c>
      <c r="AE56">
        <v>101.15</v>
      </c>
      <c r="AF56">
        <v>101.15</v>
      </c>
      <c r="AG56">
        <v>101.15</v>
      </c>
      <c r="AH56">
        <v>101.15</v>
      </c>
      <c r="AI56">
        <v>101.15</v>
      </c>
      <c r="AJ56">
        <v>101.15</v>
      </c>
      <c r="AK56">
        <v>101.15</v>
      </c>
      <c r="AL56">
        <v>101.15</v>
      </c>
      <c r="AM56">
        <v>101.15</v>
      </c>
      <c r="AN56">
        <v>101.15</v>
      </c>
      <c r="AO56">
        <v>101.15</v>
      </c>
      <c r="AP56">
        <v>101.15</v>
      </c>
      <c r="AQ56">
        <v>101.15</v>
      </c>
      <c r="AR56">
        <v>101.15</v>
      </c>
      <c r="AS56">
        <v>101.15</v>
      </c>
      <c r="AT56">
        <v>101.15</v>
      </c>
      <c r="AU56">
        <v>101.15</v>
      </c>
      <c r="AV56">
        <v>101.15</v>
      </c>
      <c r="AW56">
        <v>101.15</v>
      </c>
    </row>
    <row r="57" spans="1:49" x14ac:dyDescent="0.25">
      <c r="A57" t="s">
        <v>60</v>
      </c>
      <c r="B57">
        <v>0</v>
      </c>
      <c r="C57">
        <v>0</v>
      </c>
      <c r="D57">
        <v>0</v>
      </c>
      <c r="E57">
        <v>0</v>
      </c>
      <c r="F57">
        <v>0</v>
      </c>
      <c r="G57">
        <v>0</v>
      </c>
      <c r="H57">
        <v>0</v>
      </c>
      <c r="I57">
        <v>0</v>
      </c>
      <c r="J57">
        <v>0</v>
      </c>
      <c r="K57">
        <v>0</v>
      </c>
      <c r="L57">
        <v>0</v>
      </c>
      <c r="M57">
        <v>0</v>
      </c>
      <c r="N57">
        <v>0</v>
      </c>
      <c r="O57">
        <v>0</v>
      </c>
      <c r="P57">
        <v>0</v>
      </c>
      <c r="Q57">
        <v>0</v>
      </c>
      <c r="R57">
        <v>0</v>
      </c>
      <c r="S57">
        <v>0</v>
      </c>
      <c r="T57">
        <v>101.15</v>
      </c>
      <c r="U57">
        <v>101.15</v>
      </c>
      <c r="V57">
        <v>101.15</v>
      </c>
      <c r="W57">
        <v>101.15</v>
      </c>
      <c r="X57">
        <v>101.15</v>
      </c>
      <c r="Y57">
        <v>101.15</v>
      </c>
      <c r="Z57">
        <v>101.15</v>
      </c>
      <c r="AA57">
        <v>101.15</v>
      </c>
      <c r="AB57">
        <v>101.15</v>
      </c>
      <c r="AC57">
        <v>101.15</v>
      </c>
      <c r="AD57">
        <v>101.15</v>
      </c>
      <c r="AE57">
        <v>101.15</v>
      </c>
      <c r="AF57">
        <v>101.15</v>
      </c>
      <c r="AG57">
        <v>101.15</v>
      </c>
      <c r="AH57">
        <v>101.15</v>
      </c>
      <c r="AI57">
        <v>101.15</v>
      </c>
      <c r="AJ57">
        <v>101.15</v>
      </c>
      <c r="AK57">
        <v>101.15</v>
      </c>
      <c r="AL57">
        <v>101.15</v>
      </c>
      <c r="AM57">
        <v>101.15</v>
      </c>
      <c r="AN57">
        <v>101.15</v>
      </c>
      <c r="AO57">
        <v>101.15</v>
      </c>
      <c r="AP57">
        <v>101.15</v>
      </c>
      <c r="AQ57">
        <v>101.15</v>
      </c>
      <c r="AR57">
        <v>101.15</v>
      </c>
      <c r="AS57">
        <v>101.15</v>
      </c>
      <c r="AT57">
        <v>101.15</v>
      </c>
      <c r="AU57">
        <v>101.15</v>
      </c>
      <c r="AV57">
        <v>101.15</v>
      </c>
      <c r="AW57">
        <v>101.15</v>
      </c>
    </row>
    <row r="58" spans="1:49" x14ac:dyDescent="0.25">
      <c r="A58" t="s">
        <v>59</v>
      </c>
      <c r="B58">
        <v>0</v>
      </c>
      <c r="C58">
        <v>0</v>
      </c>
      <c r="D58">
        <v>0</v>
      </c>
      <c r="E58">
        <v>0</v>
      </c>
      <c r="F58">
        <v>0</v>
      </c>
      <c r="G58">
        <v>0</v>
      </c>
      <c r="H58">
        <v>0</v>
      </c>
      <c r="I58">
        <v>0</v>
      </c>
      <c r="J58">
        <v>0</v>
      </c>
      <c r="K58">
        <v>0</v>
      </c>
      <c r="L58">
        <v>0</v>
      </c>
      <c r="M58">
        <v>0</v>
      </c>
      <c r="N58">
        <v>0</v>
      </c>
      <c r="O58">
        <v>0</v>
      </c>
      <c r="P58">
        <v>0</v>
      </c>
      <c r="Q58">
        <v>0</v>
      </c>
      <c r="R58">
        <v>0</v>
      </c>
      <c r="S58">
        <v>0</v>
      </c>
      <c r="T58">
        <v>101.15</v>
      </c>
      <c r="U58">
        <v>101.15</v>
      </c>
      <c r="V58">
        <v>101.15</v>
      </c>
      <c r="W58">
        <v>101.15</v>
      </c>
      <c r="X58">
        <v>101.15</v>
      </c>
      <c r="Y58">
        <v>101.15</v>
      </c>
      <c r="Z58">
        <v>101.15</v>
      </c>
      <c r="AA58">
        <v>101.15</v>
      </c>
      <c r="AB58">
        <v>101.15</v>
      </c>
      <c r="AC58">
        <v>101.15</v>
      </c>
      <c r="AD58">
        <v>101.15</v>
      </c>
      <c r="AE58">
        <v>101.15</v>
      </c>
      <c r="AF58">
        <v>101.15</v>
      </c>
      <c r="AG58">
        <v>101.15</v>
      </c>
      <c r="AH58">
        <v>101.15</v>
      </c>
      <c r="AI58">
        <v>101.15</v>
      </c>
      <c r="AJ58">
        <v>101.15</v>
      </c>
      <c r="AK58">
        <v>101.15</v>
      </c>
      <c r="AL58">
        <v>101.15</v>
      </c>
      <c r="AM58">
        <v>101.15</v>
      </c>
      <c r="AN58">
        <v>101.15</v>
      </c>
      <c r="AO58">
        <v>101.15</v>
      </c>
      <c r="AP58">
        <v>101.15</v>
      </c>
      <c r="AQ58">
        <v>101.15</v>
      </c>
      <c r="AR58">
        <v>101.15</v>
      </c>
      <c r="AS58">
        <v>101.15</v>
      </c>
      <c r="AT58">
        <v>101.15</v>
      </c>
      <c r="AU58">
        <v>101.15</v>
      </c>
      <c r="AV58">
        <v>101.15</v>
      </c>
      <c r="AW58">
        <v>101.15</v>
      </c>
    </row>
    <row r="59" spans="1:49" x14ac:dyDescent="0.25">
      <c r="A59" t="s">
        <v>58</v>
      </c>
      <c r="B59">
        <v>0</v>
      </c>
      <c r="C59">
        <v>0</v>
      </c>
      <c r="D59">
        <v>0</v>
      </c>
      <c r="E59">
        <v>0</v>
      </c>
      <c r="F59">
        <v>0</v>
      </c>
      <c r="G59">
        <v>0</v>
      </c>
      <c r="H59">
        <v>0</v>
      </c>
      <c r="I59">
        <v>0</v>
      </c>
      <c r="J59">
        <v>0</v>
      </c>
      <c r="K59">
        <v>0</v>
      </c>
      <c r="L59">
        <v>0</v>
      </c>
      <c r="M59">
        <v>0</v>
      </c>
      <c r="N59">
        <v>0</v>
      </c>
      <c r="O59">
        <v>0</v>
      </c>
      <c r="P59">
        <v>0</v>
      </c>
      <c r="Q59">
        <v>0</v>
      </c>
      <c r="R59">
        <v>0</v>
      </c>
      <c r="S59">
        <v>0</v>
      </c>
      <c r="T59">
        <v>101.15</v>
      </c>
      <c r="U59">
        <v>101.15</v>
      </c>
      <c r="V59">
        <v>101.15</v>
      </c>
      <c r="W59">
        <v>101.15</v>
      </c>
      <c r="X59">
        <v>101.15</v>
      </c>
      <c r="Y59">
        <v>101.15</v>
      </c>
      <c r="Z59">
        <v>101.15</v>
      </c>
      <c r="AA59">
        <v>101.15</v>
      </c>
      <c r="AB59">
        <v>101.15</v>
      </c>
      <c r="AC59">
        <v>101.15</v>
      </c>
      <c r="AD59">
        <v>101.15</v>
      </c>
      <c r="AE59">
        <v>101.15</v>
      </c>
      <c r="AF59">
        <v>101.15</v>
      </c>
      <c r="AG59">
        <v>101.15</v>
      </c>
      <c r="AH59">
        <v>101.15</v>
      </c>
      <c r="AI59">
        <v>101.15</v>
      </c>
      <c r="AJ59">
        <v>101.15</v>
      </c>
      <c r="AK59">
        <v>101.15</v>
      </c>
      <c r="AL59">
        <v>101.15</v>
      </c>
      <c r="AM59">
        <v>101.15</v>
      </c>
      <c r="AN59">
        <v>101.15</v>
      </c>
      <c r="AO59">
        <v>101.15</v>
      </c>
      <c r="AP59">
        <v>101.15</v>
      </c>
      <c r="AQ59">
        <v>101.15</v>
      </c>
      <c r="AR59">
        <v>101.15</v>
      </c>
      <c r="AS59">
        <v>101.15</v>
      </c>
      <c r="AT59">
        <v>101.15</v>
      </c>
      <c r="AU59">
        <v>101.15</v>
      </c>
      <c r="AV59">
        <v>101.15</v>
      </c>
      <c r="AW59">
        <v>101.15</v>
      </c>
    </row>
    <row r="60" spans="1:49" x14ac:dyDescent="0.25">
      <c r="A60" t="s">
        <v>57</v>
      </c>
      <c r="B60">
        <v>0</v>
      </c>
      <c r="C60">
        <v>0</v>
      </c>
      <c r="D60">
        <v>0</v>
      </c>
      <c r="E60">
        <v>0</v>
      </c>
      <c r="F60">
        <v>0</v>
      </c>
      <c r="G60">
        <v>0</v>
      </c>
      <c r="H60">
        <v>0</v>
      </c>
      <c r="I60">
        <v>0</v>
      </c>
      <c r="J60">
        <v>0</v>
      </c>
      <c r="K60">
        <v>0</v>
      </c>
      <c r="L60">
        <v>0</v>
      </c>
      <c r="M60">
        <v>0</v>
      </c>
      <c r="N60">
        <v>0</v>
      </c>
      <c r="O60">
        <v>0</v>
      </c>
      <c r="P60">
        <v>0</v>
      </c>
      <c r="Q60">
        <v>0</v>
      </c>
      <c r="R60">
        <v>0</v>
      </c>
      <c r="S60">
        <v>0</v>
      </c>
      <c r="T60">
        <v>101.15</v>
      </c>
      <c r="U60">
        <v>101.15</v>
      </c>
      <c r="V60">
        <v>101.15</v>
      </c>
      <c r="W60">
        <v>101.15</v>
      </c>
      <c r="X60">
        <v>101.15</v>
      </c>
      <c r="Y60">
        <v>101.15</v>
      </c>
      <c r="Z60">
        <v>101.15</v>
      </c>
      <c r="AA60">
        <v>101.15</v>
      </c>
      <c r="AB60">
        <v>101.15</v>
      </c>
      <c r="AC60">
        <v>101.15</v>
      </c>
      <c r="AD60">
        <v>101.15</v>
      </c>
      <c r="AE60">
        <v>101.15</v>
      </c>
      <c r="AF60">
        <v>101.15</v>
      </c>
      <c r="AG60">
        <v>101.15</v>
      </c>
      <c r="AH60">
        <v>101.15</v>
      </c>
      <c r="AI60">
        <v>101.15</v>
      </c>
      <c r="AJ60">
        <v>101.15</v>
      </c>
      <c r="AK60">
        <v>101.15</v>
      </c>
      <c r="AL60">
        <v>101.15</v>
      </c>
      <c r="AM60">
        <v>101.15</v>
      </c>
      <c r="AN60">
        <v>101.15</v>
      </c>
      <c r="AO60">
        <v>101.15</v>
      </c>
      <c r="AP60">
        <v>101.15</v>
      </c>
      <c r="AQ60">
        <v>101.15</v>
      </c>
      <c r="AR60">
        <v>101.15</v>
      </c>
      <c r="AS60">
        <v>101.15</v>
      </c>
      <c r="AT60">
        <v>101.15</v>
      </c>
      <c r="AU60">
        <v>101.15</v>
      </c>
      <c r="AV60">
        <v>101.15</v>
      </c>
      <c r="AW60">
        <v>101.15</v>
      </c>
    </row>
    <row r="61" spans="1:49" x14ac:dyDescent="0.25">
      <c r="A61" t="s">
        <v>56</v>
      </c>
      <c r="B61">
        <v>0</v>
      </c>
      <c r="C61">
        <v>0</v>
      </c>
      <c r="D61">
        <v>0</v>
      </c>
      <c r="E61">
        <v>0</v>
      </c>
      <c r="F61">
        <v>0</v>
      </c>
      <c r="G61">
        <v>0</v>
      </c>
      <c r="H61">
        <v>0</v>
      </c>
      <c r="I61">
        <v>0</v>
      </c>
      <c r="J61">
        <v>0</v>
      </c>
      <c r="K61">
        <v>0</v>
      </c>
      <c r="L61">
        <v>0</v>
      </c>
      <c r="M61">
        <v>0</v>
      </c>
      <c r="N61">
        <v>0</v>
      </c>
      <c r="O61">
        <v>0</v>
      </c>
      <c r="P61">
        <v>0</v>
      </c>
      <c r="Q61">
        <v>0</v>
      </c>
      <c r="R61">
        <v>0</v>
      </c>
      <c r="S61">
        <v>0</v>
      </c>
      <c r="T61">
        <v>101.15</v>
      </c>
      <c r="U61">
        <v>101.15</v>
      </c>
      <c r="V61">
        <v>101.15</v>
      </c>
      <c r="W61">
        <v>101.15</v>
      </c>
      <c r="X61">
        <v>101.15</v>
      </c>
      <c r="Y61">
        <v>101.15</v>
      </c>
      <c r="Z61">
        <v>101.15</v>
      </c>
      <c r="AA61">
        <v>101.15</v>
      </c>
      <c r="AB61">
        <v>101.15</v>
      </c>
      <c r="AC61">
        <v>101.15</v>
      </c>
      <c r="AD61">
        <v>101.15</v>
      </c>
      <c r="AE61">
        <v>101.15</v>
      </c>
      <c r="AF61">
        <v>101.15</v>
      </c>
      <c r="AG61">
        <v>101.15</v>
      </c>
      <c r="AH61">
        <v>101.15</v>
      </c>
      <c r="AI61">
        <v>101.15</v>
      </c>
      <c r="AJ61">
        <v>101.15</v>
      </c>
      <c r="AK61">
        <v>101.15</v>
      </c>
      <c r="AL61">
        <v>101.15</v>
      </c>
      <c r="AM61">
        <v>101.15</v>
      </c>
      <c r="AN61">
        <v>101.15</v>
      </c>
      <c r="AO61">
        <v>101.15</v>
      </c>
      <c r="AP61">
        <v>101.15</v>
      </c>
      <c r="AQ61">
        <v>101.15</v>
      </c>
      <c r="AR61">
        <v>101.15</v>
      </c>
      <c r="AS61">
        <v>101.15</v>
      </c>
      <c r="AT61">
        <v>101.15</v>
      </c>
      <c r="AU61">
        <v>101.15</v>
      </c>
      <c r="AV61">
        <v>101.15</v>
      </c>
      <c r="AW61">
        <v>101.15</v>
      </c>
    </row>
    <row r="62" spans="1:49" x14ac:dyDescent="0.25">
      <c r="A62" t="s">
        <v>61</v>
      </c>
      <c r="B62">
        <v>0</v>
      </c>
      <c r="C62">
        <v>0</v>
      </c>
      <c r="D62">
        <v>0</v>
      </c>
      <c r="E62">
        <v>0</v>
      </c>
      <c r="F62">
        <v>0</v>
      </c>
      <c r="G62">
        <v>0</v>
      </c>
      <c r="H62">
        <v>0</v>
      </c>
      <c r="I62">
        <v>0</v>
      </c>
      <c r="J62">
        <v>0</v>
      </c>
      <c r="K62">
        <v>0</v>
      </c>
      <c r="L62">
        <v>0</v>
      </c>
      <c r="M62">
        <v>0</v>
      </c>
      <c r="N62">
        <v>0</v>
      </c>
      <c r="O62">
        <v>0</v>
      </c>
      <c r="P62">
        <v>0</v>
      </c>
      <c r="Q62">
        <v>0</v>
      </c>
      <c r="R62">
        <v>0</v>
      </c>
      <c r="S62">
        <v>0</v>
      </c>
      <c r="T62">
        <v>101.15</v>
      </c>
      <c r="U62">
        <v>101.15</v>
      </c>
      <c r="V62">
        <v>101.15</v>
      </c>
      <c r="W62">
        <v>101.15</v>
      </c>
      <c r="X62">
        <v>101.15</v>
      </c>
      <c r="Y62">
        <v>101.15</v>
      </c>
      <c r="Z62">
        <v>101.15</v>
      </c>
      <c r="AA62">
        <v>101.15</v>
      </c>
      <c r="AB62">
        <v>101.15</v>
      </c>
      <c r="AC62">
        <v>101.15</v>
      </c>
      <c r="AD62">
        <v>101.15</v>
      </c>
      <c r="AE62">
        <v>101.15</v>
      </c>
      <c r="AF62">
        <v>101.15</v>
      </c>
      <c r="AG62">
        <v>101.15</v>
      </c>
      <c r="AH62">
        <v>101.15</v>
      </c>
      <c r="AI62">
        <v>101.15</v>
      </c>
      <c r="AJ62">
        <v>101.15</v>
      </c>
      <c r="AK62">
        <v>101.15</v>
      </c>
      <c r="AL62">
        <v>101.15</v>
      </c>
      <c r="AM62">
        <v>101.15</v>
      </c>
      <c r="AN62">
        <v>101.15</v>
      </c>
      <c r="AO62">
        <v>101.15</v>
      </c>
      <c r="AP62">
        <v>101.15</v>
      </c>
      <c r="AQ62">
        <v>101.15</v>
      </c>
      <c r="AR62">
        <v>101.15</v>
      </c>
      <c r="AS62">
        <v>101.15</v>
      </c>
      <c r="AT62">
        <v>101.15</v>
      </c>
      <c r="AU62">
        <v>101.15</v>
      </c>
      <c r="AV62">
        <v>101.15</v>
      </c>
      <c r="AW62">
        <v>101.15</v>
      </c>
    </row>
    <row r="63" spans="1:49" x14ac:dyDescent="0.25">
      <c r="A63" t="s">
        <v>62</v>
      </c>
      <c r="B63">
        <v>0</v>
      </c>
      <c r="C63">
        <v>0</v>
      </c>
      <c r="D63">
        <v>0</v>
      </c>
      <c r="E63">
        <v>0</v>
      </c>
      <c r="F63">
        <v>0</v>
      </c>
      <c r="G63">
        <v>0</v>
      </c>
      <c r="H63">
        <v>0</v>
      </c>
      <c r="I63">
        <v>0</v>
      </c>
      <c r="J63">
        <v>0</v>
      </c>
      <c r="K63">
        <v>0</v>
      </c>
      <c r="L63">
        <v>0</v>
      </c>
      <c r="M63">
        <v>0</v>
      </c>
      <c r="N63">
        <v>0</v>
      </c>
      <c r="O63">
        <v>0</v>
      </c>
      <c r="P63">
        <v>0</v>
      </c>
      <c r="Q63">
        <v>0</v>
      </c>
      <c r="R63">
        <v>0</v>
      </c>
      <c r="S63">
        <v>0</v>
      </c>
      <c r="T63">
        <v>101.15</v>
      </c>
      <c r="U63">
        <v>101.15</v>
      </c>
      <c r="V63">
        <v>101.15</v>
      </c>
      <c r="W63">
        <v>101.15</v>
      </c>
      <c r="X63">
        <v>101.15</v>
      </c>
      <c r="Y63">
        <v>101.15</v>
      </c>
      <c r="Z63">
        <v>101.15</v>
      </c>
      <c r="AA63">
        <v>101.15</v>
      </c>
      <c r="AB63">
        <v>101.15</v>
      </c>
      <c r="AC63">
        <v>101.15</v>
      </c>
      <c r="AD63">
        <v>101.15</v>
      </c>
      <c r="AE63">
        <v>101.15</v>
      </c>
      <c r="AF63">
        <v>101.15</v>
      </c>
      <c r="AG63">
        <v>101.15</v>
      </c>
      <c r="AH63">
        <v>101.15</v>
      </c>
      <c r="AI63">
        <v>101.15</v>
      </c>
      <c r="AJ63">
        <v>101.15</v>
      </c>
      <c r="AK63">
        <v>101.15</v>
      </c>
      <c r="AL63">
        <v>101.15</v>
      </c>
      <c r="AM63">
        <v>101.15</v>
      </c>
      <c r="AN63">
        <v>101.15</v>
      </c>
      <c r="AO63">
        <v>101.15</v>
      </c>
      <c r="AP63">
        <v>101.15</v>
      </c>
      <c r="AQ63">
        <v>101.15</v>
      </c>
      <c r="AR63">
        <v>101.15</v>
      </c>
      <c r="AS63">
        <v>101.15</v>
      </c>
      <c r="AT63">
        <v>101.15</v>
      </c>
      <c r="AU63">
        <v>101.15</v>
      </c>
      <c r="AV63">
        <v>101.15</v>
      </c>
      <c r="AW63">
        <v>101.15</v>
      </c>
    </row>
    <row r="64" spans="1:49" x14ac:dyDescent="0.25">
      <c r="A64" t="s">
        <v>63</v>
      </c>
      <c r="B64">
        <v>0</v>
      </c>
      <c r="C64">
        <v>0</v>
      </c>
      <c r="D64">
        <v>0</v>
      </c>
      <c r="E64">
        <v>0</v>
      </c>
      <c r="F64">
        <v>0</v>
      </c>
      <c r="G64">
        <v>0</v>
      </c>
      <c r="H64">
        <v>0</v>
      </c>
      <c r="I64">
        <v>0</v>
      </c>
      <c r="J64">
        <v>0</v>
      </c>
      <c r="K64">
        <v>0</v>
      </c>
      <c r="L64">
        <v>0</v>
      </c>
      <c r="M64">
        <v>0</v>
      </c>
      <c r="N64">
        <v>0</v>
      </c>
      <c r="O64">
        <v>0</v>
      </c>
      <c r="P64">
        <v>0</v>
      </c>
      <c r="Q64">
        <v>0</v>
      </c>
      <c r="R64">
        <v>0</v>
      </c>
      <c r="S64">
        <v>0</v>
      </c>
      <c r="T64">
        <v>101.15</v>
      </c>
      <c r="U64">
        <v>101.15</v>
      </c>
      <c r="V64">
        <v>101.15</v>
      </c>
      <c r="W64">
        <v>101.15</v>
      </c>
      <c r="X64">
        <v>101.15</v>
      </c>
      <c r="Y64">
        <v>101.15</v>
      </c>
      <c r="Z64">
        <v>101.15</v>
      </c>
      <c r="AA64">
        <v>101.15</v>
      </c>
      <c r="AB64">
        <v>101.15</v>
      </c>
      <c r="AC64">
        <v>101.15</v>
      </c>
      <c r="AD64">
        <v>101.15</v>
      </c>
      <c r="AE64">
        <v>101.15</v>
      </c>
      <c r="AF64">
        <v>101.15</v>
      </c>
      <c r="AG64">
        <v>101.15</v>
      </c>
      <c r="AH64">
        <v>101.15</v>
      </c>
      <c r="AI64">
        <v>101.15</v>
      </c>
      <c r="AJ64">
        <v>101.15</v>
      </c>
      <c r="AK64">
        <v>101.15</v>
      </c>
      <c r="AL64">
        <v>101.15</v>
      </c>
      <c r="AM64">
        <v>101.15</v>
      </c>
      <c r="AN64">
        <v>101.15</v>
      </c>
      <c r="AO64">
        <v>101.15</v>
      </c>
      <c r="AP64">
        <v>101.15</v>
      </c>
      <c r="AQ64">
        <v>101.15</v>
      </c>
      <c r="AR64">
        <v>101.15</v>
      </c>
      <c r="AS64">
        <v>101.15</v>
      </c>
      <c r="AT64">
        <v>101.15</v>
      </c>
      <c r="AU64">
        <v>101.15</v>
      </c>
      <c r="AV64">
        <v>101.15</v>
      </c>
      <c r="AW64">
        <v>101.15</v>
      </c>
    </row>
    <row r="65" spans="1:49" x14ac:dyDescent="0.25">
      <c r="A65" t="s">
        <v>64</v>
      </c>
      <c r="B65">
        <v>0</v>
      </c>
      <c r="C65">
        <v>0</v>
      </c>
      <c r="D65">
        <v>0</v>
      </c>
      <c r="E65">
        <v>0</v>
      </c>
      <c r="F65">
        <v>0</v>
      </c>
      <c r="G65">
        <v>0</v>
      </c>
      <c r="H65">
        <v>0</v>
      </c>
      <c r="I65">
        <v>0</v>
      </c>
      <c r="J65">
        <v>0</v>
      </c>
      <c r="K65">
        <v>0</v>
      </c>
      <c r="L65">
        <v>0</v>
      </c>
      <c r="M65">
        <v>0</v>
      </c>
      <c r="N65">
        <v>0</v>
      </c>
      <c r="O65">
        <v>0</v>
      </c>
      <c r="P65">
        <v>0</v>
      </c>
      <c r="Q65">
        <v>0</v>
      </c>
      <c r="R65">
        <v>0</v>
      </c>
      <c r="S65">
        <v>0</v>
      </c>
      <c r="T65">
        <v>101.15</v>
      </c>
      <c r="U65">
        <v>101.15</v>
      </c>
      <c r="V65">
        <v>101.15</v>
      </c>
      <c r="W65">
        <v>101.15</v>
      </c>
      <c r="X65">
        <v>101.15</v>
      </c>
      <c r="Y65">
        <v>101.15</v>
      </c>
      <c r="Z65">
        <v>101.15</v>
      </c>
      <c r="AA65">
        <v>101.15</v>
      </c>
      <c r="AB65">
        <v>101.15</v>
      </c>
      <c r="AC65">
        <v>101.15</v>
      </c>
      <c r="AD65">
        <v>101.15</v>
      </c>
      <c r="AE65">
        <v>101.15</v>
      </c>
      <c r="AF65">
        <v>101.15</v>
      </c>
      <c r="AG65">
        <v>101.15</v>
      </c>
      <c r="AH65">
        <v>101.15</v>
      </c>
      <c r="AI65">
        <v>101.15</v>
      </c>
      <c r="AJ65">
        <v>101.15</v>
      </c>
      <c r="AK65">
        <v>101.15</v>
      </c>
      <c r="AL65">
        <v>101.15</v>
      </c>
      <c r="AM65">
        <v>101.15</v>
      </c>
      <c r="AN65">
        <v>101.15</v>
      </c>
      <c r="AO65">
        <v>101.15</v>
      </c>
      <c r="AP65">
        <v>101.15</v>
      </c>
      <c r="AQ65">
        <v>101.15</v>
      </c>
      <c r="AR65">
        <v>101.15</v>
      </c>
      <c r="AS65">
        <v>101.15</v>
      </c>
      <c r="AT65">
        <v>101.15</v>
      </c>
      <c r="AU65">
        <v>101.15</v>
      </c>
      <c r="AV65">
        <v>101.15</v>
      </c>
      <c r="AW65">
        <v>101.15</v>
      </c>
    </row>
    <row r="66" spans="1:49" x14ac:dyDescent="0.25">
      <c r="A66" t="s">
        <v>65</v>
      </c>
      <c r="B66">
        <v>0</v>
      </c>
      <c r="C66">
        <v>0</v>
      </c>
      <c r="D66">
        <v>0</v>
      </c>
      <c r="E66">
        <v>0</v>
      </c>
      <c r="F66">
        <v>0</v>
      </c>
      <c r="G66">
        <v>0</v>
      </c>
      <c r="H66">
        <v>0</v>
      </c>
      <c r="I66">
        <v>0</v>
      </c>
      <c r="J66">
        <v>0</v>
      </c>
      <c r="K66">
        <v>0</v>
      </c>
      <c r="L66">
        <v>0</v>
      </c>
      <c r="M66">
        <v>0</v>
      </c>
      <c r="N66">
        <v>0</v>
      </c>
      <c r="O66">
        <v>0</v>
      </c>
      <c r="P66">
        <v>0</v>
      </c>
      <c r="Q66">
        <v>0</v>
      </c>
      <c r="R66">
        <v>0</v>
      </c>
      <c r="S66">
        <v>0</v>
      </c>
      <c r="T66" s="3">
        <v>101.15</v>
      </c>
      <c r="U66" s="3">
        <v>101.15</v>
      </c>
      <c r="V66" s="3">
        <v>101.15</v>
      </c>
      <c r="W66" s="3">
        <v>101.15</v>
      </c>
      <c r="X66" s="3">
        <v>101.15</v>
      </c>
      <c r="Y66" s="3">
        <v>101.15</v>
      </c>
      <c r="Z66" s="3">
        <v>101.15</v>
      </c>
      <c r="AA66" s="3">
        <v>101.15</v>
      </c>
      <c r="AB66" s="3">
        <v>101.15</v>
      </c>
      <c r="AC66" s="3">
        <v>101.15</v>
      </c>
      <c r="AD66" s="3">
        <v>101.15</v>
      </c>
      <c r="AE66" s="3">
        <v>101.15</v>
      </c>
      <c r="AF66" s="3">
        <v>101.15</v>
      </c>
      <c r="AG66" s="3">
        <v>101.15</v>
      </c>
      <c r="AH66" s="3">
        <v>101.15</v>
      </c>
      <c r="AI66" s="3">
        <v>101.15</v>
      </c>
      <c r="AJ66" s="3">
        <v>101.15</v>
      </c>
      <c r="AK66" s="3">
        <v>101.15</v>
      </c>
      <c r="AL66" s="3">
        <v>101.15</v>
      </c>
      <c r="AM66" s="3">
        <v>101.15</v>
      </c>
      <c r="AN66" s="3">
        <v>101.15</v>
      </c>
      <c r="AO66" s="3">
        <v>101.15</v>
      </c>
      <c r="AP66" s="3">
        <v>101.15</v>
      </c>
      <c r="AQ66" s="3">
        <v>101.15</v>
      </c>
      <c r="AR66" s="3">
        <v>101.15</v>
      </c>
      <c r="AS66" s="3">
        <v>101.15</v>
      </c>
      <c r="AT66" s="3">
        <v>101.15</v>
      </c>
      <c r="AU66" s="3">
        <v>101.15</v>
      </c>
      <c r="AV66" s="3">
        <v>101.15</v>
      </c>
      <c r="AW66" s="3">
        <v>101.15</v>
      </c>
    </row>
    <row r="67" spans="1:49" x14ac:dyDescent="0.25">
      <c r="A67" t="s">
        <v>66</v>
      </c>
      <c r="B67">
        <v>0</v>
      </c>
      <c r="C67">
        <v>0</v>
      </c>
      <c r="D67">
        <v>0</v>
      </c>
      <c r="E67">
        <v>0</v>
      </c>
      <c r="F67">
        <v>0</v>
      </c>
      <c r="G67">
        <v>0</v>
      </c>
      <c r="H67">
        <v>0</v>
      </c>
      <c r="I67">
        <v>0</v>
      </c>
      <c r="J67">
        <v>0</v>
      </c>
      <c r="K67">
        <v>0</v>
      </c>
      <c r="L67">
        <v>0</v>
      </c>
      <c r="M67">
        <v>0</v>
      </c>
      <c r="N67">
        <v>0</v>
      </c>
      <c r="O67">
        <v>0</v>
      </c>
      <c r="P67">
        <v>0</v>
      </c>
      <c r="Q67">
        <v>0</v>
      </c>
      <c r="R67">
        <v>0</v>
      </c>
      <c r="S67">
        <v>0</v>
      </c>
      <c r="T67">
        <v>101.15</v>
      </c>
      <c r="U67">
        <v>101.15</v>
      </c>
      <c r="V67">
        <v>101.15</v>
      </c>
      <c r="W67">
        <v>101.15</v>
      </c>
      <c r="X67">
        <v>101.15</v>
      </c>
      <c r="Y67">
        <v>101.15</v>
      </c>
      <c r="Z67">
        <v>101.15</v>
      </c>
      <c r="AA67">
        <v>101.15</v>
      </c>
      <c r="AB67">
        <v>101.15</v>
      </c>
      <c r="AC67">
        <v>101.15</v>
      </c>
      <c r="AD67">
        <v>101.15</v>
      </c>
      <c r="AE67">
        <v>101.15</v>
      </c>
      <c r="AF67">
        <v>101.15</v>
      </c>
      <c r="AG67">
        <v>101.15</v>
      </c>
      <c r="AH67">
        <v>101.15</v>
      </c>
      <c r="AI67">
        <v>101.15</v>
      </c>
      <c r="AJ67">
        <v>101.15</v>
      </c>
      <c r="AK67">
        <v>101.15</v>
      </c>
      <c r="AL67">
        <v>101.15</v>
      </c>
      <c r="AM67">
        <v>101.15</v>
      </c>
      <c r="AN67">
        <v>101.15</v>
      </c>
      <c r="AO67">
        <v>101.15</v>
      </c>
      <c r="AP67">
        <v>101.15</v>
      </c>
      <c r="AQ67">
        <v>101.15</v>
      </c>
      <c r="AR67">
        <v>101.15</v>
      </c>
      <c r="AS67">
        <v>101.15</v>
      </c>
      <c r="AT67">
        <v>101.15</v>
      </c>
      <c r="AU67">
        <v>101.15</v>
      </c>
      <c r="AV67">
        <v>101.15</v>
      </c>
      <c r="AW67">
        <v>101.15</v>
      </c>
    </row>
    <row r="68" spans="1:49" x14ac:dyDescent="0.25">
      <c r="A68" t="s">
        <v>108</v>
      </c>
      <c r="B68">
        <v>0</v>
      </c>
      <c r="C68">
        <v>0</v>
      </c>
      <c r="D68">
        <v>0</v>
      </c>
      <c r="E68">
        <v>0</v>
      </c>
      <c r="F68">
        <v>0</v>
      </c>
      <c r="G68">
        <v>0</v>
      </c>
      <c r="H68">
        <v>0</v>
      </c>
      <c r="I68">
        <v>0</v>
      </c>
      <c r="J68">
        <v>0</v>
      </c>
      <c r="K68">
        <v>0</v>
      </c>
      <c r="L68">
        <v>0</v>
      </c>
      <c r="M68">
        <v>0</v>
      </c>
      <c r="N68">
        <v>0</v>
      </c>
      <c r="O68">
        <v>0</v>
      </c>
      <c r="P68">
        <v>0</v>
      </c>
      <c r="Q68">
        <v>0</v>
      </c>
      <c r="R68">
        <v>0</v>
      </c>
      <c r="S68">
        <v>0</v>
      </c>
      <c r="T68">
        <v>0</v>
      </c>
      <c r="U68">
        <v>0</v>
      </c>
      <c r="V68">
        <v>0</v>
      </c>
      <c r="W68">
        <v>0</v>
      </c>
      <c r="X68">
        <v>0</v>
      </c>
      <c r="Y68">
        <v>0</v>
      </c>
      <c r="Z68">
        <v>0</v>
      </c>
      <c r="AA68">
        <v>0</v>
      </c>
      <c r="AB68">
        <v>0</v>
      </c>
      <c r="AC68">
        <v>0</v>
      </c>
      <c r="AD68">
        <v>0</v>
      </c>
      <c r="AE68">
        <v>0</v>
      </c>
      <c r="AF68">
        <v>0</v>
      </c>
      <c r="AG68">
        <v>0</v>
      </c>
      <c r="AH68">
        <v>0</v>
      </c>
      <c r="AI68">
        <v>0</v>
      </c>
      <c r="AJ68">
        <v>0</v>
      </c>
      <c r="AK68">
        <v>0</v>
      </c>
      <c r="AL68">
        <v>0</v>
      </c>
      <c r="AM68">
        <v>0</v>
      </c>
      <c r="AN68">
        <v>0</v>
      </c>
      <c r="AO68">
        <v>0</v>
      </c>
      <c r="AP68">
        <v>0</v>
      </c>
      <c r="AQ68">
        <v>0</v>
      </c>
      <c r="AR68">
        <v>0</v>
      </c>
      <c r="AS68">
        <v>0</v>
      </c>
      <c r="AT68">
        <v>0</v>
      </c>
      <c r="AU68">
        <v>0</v>
      </c>
      <c r="AV68">
        <v>0</v>
      </c>
      <c r="AW68">
        <v>0</v>
      </c>
    </row>
  </sheetData>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
    <tabColor theme="5" tint="0.79998168889431442"/>
  </sheetPr>
  <dimension ref="A1:E5"/>
  <sheetViews>
    <sheetView workbookViewId="0">
      <selection activeCell="B2" sqref="B2:E3"/>
    </sheetView>
  </sheetViews>
  <sheetFormatPr defaultColWidth="9.109375" defaultRowHeight="13.2" x14ac:dyDescent="0.25"/>
  <cols>
    <col min="1" max="1" width="16" bestFit="1" customWidth="1"/>
    <col min="2" max="2" width="9.6640625" bestFit="1" customWidth="1"/>
    <col min="3" max="3" width="8.109375" bestFit="1" customWidth="1"/>
    <col min="4" max="4" width="22.88671875" bestFit="1" customWidth="1"/>
    <col min="5" max="5" width="24.109375" bestFit="1" customWidth="1"/>
  </cols>
  <sheetData>
    <row r="1" spans="1:5" x14ac:dyDescent="0.25">
      <c r="B1" t="s">
        <v>366</v>
      </c>
      <c r="C1" t="s">
        <v>367</v>
      </c>
      <c r="D1" t="s">
        <v>368</v>
      </c>
      <c r="E1" t="s">
        <v>369</v>
      </c>
    </row>
    <row r="2" spans="1:5" x14ac:dyDescent="0.25">
      <c r="A2" s="5" t="s">
        <v>362</v>
      </c>
      <c r="B2" s="6">
        <v>4587.21</v>
      </c>
      <c r="C2" s="6">
        <f>ROUND(B2/12,2)</f>
        <v>382.27</v>
      </c>
      <c r="D2" s="6">
        <v>2815.5</v>
      </c>
      <c r="E2" s="6">
        <f>ROUND(D2/12,2)</f>
        <v>234.63</v>
      </c>
    </row>
    <row r="3" spans="1:5" x14ac:dyDescent="0.25">
      <c r="A3" s="5" t="s">
        <v>363</v>
      </c>
      <c r="B3" s="6">
        <v>1529.02</v>
      </c>
      <c r="C3" s="6">
        <f>ROUND(B3/12,2)</f>
        <v>127.42</v>
      </c>
      <c r="D3" s="6">
        <v>938.12</v>
      </c>
      <c r="E3" s="6">
        <f>ROUND(D3/12,2)</f>
        <v>78.180000000000007</v>
      </c>
    </row>
    <row r="4" spans="1:5" x14ac:dyDescent="0.25">
      <c r="A4" s="2" t="s">
        <v>370</v>
      </c>
    </row>
    <row r="5" spans="1:5" x14ac:dyDescent="0.25">
      <c r="A5" s="58" t="s">
        <v>384</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
    <tabColor theme="5" tint="0.79998168889431442"/>
  </sheetPr>
  <dimension ref="A1:K223"/>
  <sheetViews>
    <sheetView topLeftCell="B1" workbookViewId="0">
      <pane ySplit="1" topLeftCell="A2" activePane="bottomLeft" state="frozen"/>
      <selection activeCell="D22" sqref="D22"/>
      <selection pane="bottomLeft" activeCell="D3" sqref="D3"/>
    </sheetView>
  </sheetViews>
  <sheetFormatPr defaultColWidth="9.109375" defaultRowHeight="15.6" x14ac:dyDescent="0.3"/>
  <cols>
    <col min="1" max="1" width="11" style="25" bestFit="1" customWidth="1"/>
    <col min="2" max="2" width="54" style="25" customWidth="1"/>
    <col min="3" max="3" width="23.33203125" style="26" bestFit="1" customWidth="1"/>
    <col min="4" max="4" width="23.88671875" bestFit="1" customWidth="1"/>
    <col min="5" max="5" width="30.88671875" bestFit="1" customWidth="1"/>
    <col min="6" max="6" width="34" bestFit="1" customWidth="1"/>
    <col min="7" max="7" width="18.6640625" bestFit="1" customWidth="1"/>
    <col min="8" max="8" width="14.109375" bestFit="1" customWidth="1"/>
    <col min="9" max="9" width="17.6640625" bestFit="1" customWidth="1"/>
  </cols>
  <sheetData>
    <row r="1" spans="1:11" ht="14.4" x14ac:dyDescent="0.3">
      <c r="A1" s="21" t="s">
        <v>68</v>
      </c>
      <c r="B1" s="21" t="s">
        <v>89</v>
      </c>
      <c r="C1" s="21" t="s">
        <v>69</v>
      </c>
      <c r="D1" s="21" t="s">
        <v>94</v>
      </c>
      <c r="E1" s="21" t="s">
        <v>95</v>
      </c>
      <c r="F1" s="21" t="s">
        <v>96</v>
      </c>
      <c r="G1" s="21" t="s">
        <v>104</v>
      </c>
      <c r="H1" s="51" t="s">
        <v>90</v>
      </c>
      <c r="I1" s="51" t="s">
        <v>103</v>
      </c>
      <c r="J1" s="52" t="s">
        <v>91</v>
      </c>
    </row>
    <row r="2" spans="1:11" x14ac:dyDescent="0.3">
      <c r="A2" s="61" t="s">
        <v>377</v>
      </c>
      <c r="B2" s="60" t="s">
        <v>140</v>
      </c>
      <c r="E2" s="59" t="s">
        <v>135</v>
      </c>
      <c r="H2">
        <v>6073</v>
      </c>
      <c r="I2">
        <v>6073</v>
      </c>
      <c r="J2" s="52" t="s">
        <v>44</v>
      </c>
      <c r="K2" s="59" t="s">
        <v>138</v>
      </c>
    </row>
    <row r="3" spans="1:11" x14ac:dyDescent="0.3">
      <c r="A3" s="22">
        <v>1010</v>
      </c>
      <c r="B3" t="s">
        <v>141</v>
      </c>
      <c r="C3" s="22">
        <v>19</v>
      </c>
      <c r="D3" s="59" t="s">
        <v>134</v>
      </c>
      <c r="F3" t="s">
        <v>98</v>
      </c>
      <c r="G3" s="59" t="s">
        <v>136</v>
      </c>
      <c r="H3">
        <v>6170</v>
      </c>
      <c r="I3">
        <v>6170</v>
      </c>
      <c r="J3" s="52" t="s">
        <v>45</v>
      </c>
      <c r="K3" s="59" t="s">
        <v>139</v>
      </c>
    </row>
    <row r="4" spans="1:11" x14ac:dyDescent="0.3">
      <c r="A4" s="22">
        <v>1020</v>
      </c>
      <c r="B4" t="s">
        <v>142</v>
      </c>
      <c r="C4" s="22">
        <v>16</v>
      </c>
      <c r="F4" t="s">
        <v>92</v>
      </c>
      <c r="G4" s="59" t="s">
        <v>137</v>
      </c>
      <c r="H4">
        <v>6175</v>
      </c>
      <c r="I4">
        <v>6175</v>
      </c>
      <c r="J4" s="52" t="s">
        <v>46</v>
      </c>
      <c r="K4" s="59" t="s">
        <v>378</v>
      </c>
    </row>
    <row r="5" spans="1:11" x14ac:dyDescent="0.3">
      <c r="A5" s="22">
        <v>1030</v>
      </c>
      <c r="B5" t="s">
        <v>143</v>
      </c>
      <c r="C5" s="22">
        <v>15</v>
      </c>
      <c r="F5" t="s">
        <v>93</v>
      </c>
      <c r="H5">
        <v>6177</v>
      </c>
      <c r="I5">
        <v>6177</v>
      </c>
      <c r="J5" s="52" t="s">
        <v>47</v>
      </c>
    </row>
    <row r="6" spans="1:11" x14ac:dyDescent="0.3">
      <c r="A6" s="22">
        <v>1040</v>
      </c>
      <c r="B6" t="s">
        <v>144</v>
      </c>
      <c r="C6" s="22">
        <v>18</v>
      </c>
      <c r="F6" t="s">
        <v>97</v>
      </c>
      <c r="H6">
        <v>6180</v>
      </c>
      <c r="I6">
        <v>6180</v>
      </c>
      <c r="J6" s="52" t="s">
        <v>65</v>
      </c>
    </row>
    <row r="7" spans="1:11" x14ac:dyDescent="0.25">
      <c r="A7" s="22">
        <v>1041</v>
      </c>
      <c r="B7" t="s">
        <v>145</v>
      </c>
      <c r="C7" s="22">
        <v>17</v>
      </c>
      <c r="H7">
        <v>6181</v>
      </c>
      <c r="I7">
        <v>6181</v>
      </c>
    </row>
    <row r="8" spans="1:11" x14ac:dyDescent="0.25">
      <c r="A8" s="22">
        <v>1042</v>
      </c>
      <c r="B8" t="s">
        <v>146</v>
      </c>
      <c r="C8" s="22">
        <v>16</v>
      </c>
      <c r="H8">
        <v>6182</v>
      </c>
      <c r="I8">
        <v>6182</v>
      </c>
    </row>
    <row r="9" spans="1:11" x14ac:dyDescent="0.25">
      <c r="A9" s="22">
        <v>1043</v>
      </c>
      <c r="B9" t="s">
        <v>147</v>
      </c>
      <c r="C9" s="22">
        <v>16</v>
      </c>
      <c r="H9">
        <v>6183</v>
      </c>
      <c r="I9">
        <v>6183</v>
      </c>
    </row>
    <row r="10" spans="1:11" x14ac:dyDescent="0.25">
      <c r="A10" s="23">
        <v>1050</v>
      </c>
      <c r="B10" t="s">
        <v>148</v>
      </c>
      <c r="C10" s="22">
        <v>14</v>
      </c>
      <c r="H10">
        <v>6184</v>
      </c>
      <c r="I10">
        <v>6184</v>
      </c>
    </row>
    <row r="11" spans="1:11" x14ac:dyDescent="0.25">
      <c r="A11" s="22">
        <v>1070</v>
      </c>
      <c r="B11" t="s">
        <v>149</v>
      </c>
      <c r="C11" s="22">
        <v>14</v>
      </c>
      <c r="H11">
        <v>6185</v>
      </c>
      <c r="I11">
        <v>6185</v>
      </c>
    </row>
    <row r="12" spans="1:11" x14ac:dyDescent="0.25">
      <c r="A12" s="22">
        <v>1071</v>
      </c>
      <c r="B12" t="s">
        <v>150</v>
      </c>
      <c r="C12" s="22">
        <v>13</v>
      </c>
      <c r="H12">
        <v>6186</v>
      </c>
      <c r="I12">
        <v>6186</v>
      </c>
    </row>
    <row r="13" spans="1:11" x14ac:dyDescent="0.25">
      <c r="A13" s="22">
        <v>1072</v>
      </c>
      <c r="B13" t="s">
        <v>151</v>
      </c>
      <c r="C13" s="22">
        <v>13</v>
      </c>
      <c r="H13">
        <v>6188</v>
      </c>
      <c r="I13">
        <v>6188</v>
      </c>
    </row>
    <row r="14" spans="1:11" x14ac:dyDescent="0.25">
      <c r="A14" s="22">
        <v>1073</v>
      </c>
      <c r="B14" t="s">
        <v>152</v>
      </c>
      <c r="C14" s="22">
        <v>12</v>
      </c>
      <c r="H14">
        <v>6270</v>
      </c>
      <c r="I14">
        <v>6270</v>
      </c>
    </row>
    <row r="15" spans="1:11" x14ac:dyDescent="0.25">
      <c r="A15" s="22">
        <v>1074</v>
      </c>
      <c r="B15" t="s">
        <v>153</v>
      </c>
      <c r="C15" s="22">
        <v>12</v>
      </c>
      <c r="H15">
        <v>6273</v>
      </c>
      <c r="I15">
        <v>6273</v>
      </c>
    </row>
    <row r="16" spans="1:11" x14ac:dyDescent="0.25">
      <c r="A16" s="22">
        <v>1075</v>
      </c>
      <c r="B16" t="s">
        <v>154</v>
      </c>
      <c r="C16" s="22">
        <v>8</v>
      </c>
      <c r="H16">
        <v>6274</v>
      </c>
      <c r="I16">
        <v>6274</v>
      </c>
    </row>
    <row r="17" spans="1:9" x14ac:dyDescent="0.25">
      <c r="A17" s="22">
        <v>1076</v>
      </c>
      <c r="B17" t="s">
        <v>155</v>
      </c>
      <c r="C17" s="22">
        <v>12</v>
      </c>
      <c r="H17">
        <v>6370</v>
      </c>
      <c r="I17">
        <v>6370</v>
      </c>
    </row>
    <row r="18" spans="1:9" x14ac:dyDescent="0.25">
      <c r="A18" s="22">
        <v>1077</v>
      </c>
      <c r="B18" t="s">
        <v>156</v>
      </c>
      <c r="C18" s="22">
        <v>11</v>
      </c>
      <c r="H18">
        <v>6461</v>
      </c>
      <c r="I18">
        <v>6461</v>
      </c>
    </row>
    <row r="19" spans="1:9" x14ac:dyDescent="0.25">
      <c r="A19" s="22">
        <v>1078</v>
      </c>
      <c r="B19" t="s">
        <v>157</v>
      </c>
      <c r="C19" s="22">
        <v>11</v>
      </c>
      <c r="H19">
        <v>6462</v>
      </c>
      <c r="I19">
        <v>6462</v>
      </c>
    </row>
    <row r="20" spans="1:9" x14ac:dyDescent="0.25">
      <c r="A20" s="22">
        <v>1079</v>
      </c>
      <c r="B20" t="s">
        <v>158</v>
      </c>
      <c r="C20" s="22">
        <v>10</v>
      </c>
      <c r="H20">
        <v>6470</v>
      </c>
      <c r="I20">
        <v>6470</v>
      </c>
    </row>
    <row r="21" spans="1:9" x14ac:dyDescent="0.25">
      <c r="A21" s="22">
        <v>1080</v>
      </c>
      <c r="B21" t="s">
        <v>159</v>
      </c>
      <c r="C21" s="22">
        <v>6</v>
      </c>
      <c r="H21">
        <v>6670</v>
      </c>
      <c r="I21">
        <v>6670</v>
      </c>
    </row>
    <row r="22" spans="1:9" x14ac:dyDescent="0.25">
      <c r="A22" s="22">
        <v>1081</v>
      </c>
      <c r="B22" t="s">
        <v>160</v>
      </c>
      <c r="C22" s="22">
        <v>4</v>
      </c>
      <c r="H22">
        <v>6750</v>
      </c>
      <c r="I22">
        <v>6750</v>
      </c>
    </row>
    <row r="23" spans="1:9" x14ac:dyDescent="0.25">
      <c r="A23" s="22">
        <v>1083</v>
      </c>
      <c r="B23" t="s">
        <v>161</v>
      </c>
      <c r="C23" s="22">
        <v>14</v>
      </c>
      <c r="H23">
        <v>6770</v>
      </c>
      <c r="I23">
        <v>6770</v>
      </c>
    </row>
    <row r="24" spans="1:9" x14ac:dyDescent="0.25">
      <c r="A24" s="22">
        <v>1084</v>
      </c>
      <c r="B24" t="s">
        <v>162</v>
      </c>
      <c r="C24" s="22">
        <v>15</v>
      </c>
      <c r="H24" s="36"/>
      <c r="I24">
        <v>6271</v>
      </c>
    </row>
    <row r="25" spans="1:9" x14ac:dyDescent="0.25">
      <c r="A25" s="22">
        <v>1085</v>
      </c>
      <c r="B25" t="s">
        <v>163</v>
      </c>
      <c r="C25" s="22">
        <v>11</v>
      </c>
    </row>
    <row r="26" spans="1:9" x14ac:dyDescent="0.25">
      <c r="A26" s="22">
        <v>1220</v>
      </c>
      <c r="B26" t="s">
        <v>164</v>
      </c>
      <c r="C26" s="22">
        <v>17</v>
      </c>
    </row>
    <row r="27" spans="1:9" x14ac:dyDescent="0.25">
      <c r="A27" s="22">
        <v>1221</v>
      </c>
      <c r="B27" t="s">
        <v>165</v>
      </c>
      <c r="C27" s="22">
        <v>16</v>
      </c>
    </row>
    <row r="28" spans="1:9" x14ac:dyDescent="0.25">
      <c r="A28" s="22">
        <v>1222</v>
      </c>
      <c r="B28" t="s">
        <v>166</v>
      </c>
      <c r="C28" s="22">
        <v>16</v>
      </c>
    </row>
    <row r="29" spans="1:9" x14ac:dyDescent="0.25">
      <c r="A29" s="22">
        <v>1230</v>
      </c>
      <c r="B29" t="s">
        <v>167</v>
      </c>
      <c r="C29" s="22">
        <v>15</v>
      </c>
    </row>
    <row r="30" spans="1:9" x14ac:dyDescent="0.25">
      <c r="A30" s="22">
        <v>1231</v>
      </c>
      <c r="B30" t="s">
        <v>168</v>
      </c>
      <c r="C30" s="22">
        <v>15</v>
      </c>
    </row>
    <row r="31" spans="1:9" x14ac:dyDescent="0.25">
      <c r="A31" s="22">
        <v>1232</v>
      </c>
      <c r="B31" t="s">
        <v>169</v>
      </c>
      <c r="C31" s="22">
        <v>15</v>
      </c>
    </row>
    <row r="32" spans="1:9" x14ac:dyDescent="0.25">
      <c r="A32" s="22">
        <v>1240</v>
      </c>
      <c r="B32" t="s">
        <v>170</v>
      </c>
      <c r="C32" s="22">
        <v>17</v>
      </c>
    </row>
    <row r="33" spans="1:3" x14ac:dyDescent="0.25">
      <c r="A33" s="22">
        <v>1270</v>
      </c>
      <c r="B33" t="s">
        <v>171</v>
      </c>
      <c r="C33" s="22">
        <v>13</v>
      </c>
    </row>
    <row r="34" spans="1:3" x14ac:dyDescent="0.25">
      <c r="A34" s="22">
        <v>1271</v>
      </c>
      <c r="B34" t="s">
        <v>172</v>
      </c>
      <c r="C34" s="22">
        <v>10</v>
      </c>
    </row>
    <row r="35" spans="1:3" x14ac:dyDescent="0.25">
      <c r="A35" s="22">
        <v>1272</v>
      </c>
      <c r="B35" t="s">
        <v>173</v>
      </c>
      <c r="C35" s="22">
        <v>12</v>
      </c>
    </row>
    <row r="36" spans="1:3" x14ac:dyDescent="0.25">
      <c r="A36" s="22">
        <v>1273</v>
      </c>
      <c r="B36" t="s">
        <v>174</v>
      </c>
      <c r="C36" s="22">
        <v>12</v>
      </c>
    </row>
    <row r="37" spans="1:3" x14ac:dyDescent="0.25">
      <c r="A37" s="22">
        <v>1274</v>
      </c>
      <c r="B37" t="s">
        <v>175</v>
      </c>
      <c r="C37" s="22">
        <v>10</v>
      </c>
    </row>
    <row r="38" spans="1:3" x14ac:dyDescent="0.25">
      <c r="A38" s="22">
        <v>1290</v>
      </c>
      <c r="B38" t="s">
        <v>176</v>
      </c>
      <c r="C38" s="22">
        <v>9</v>
      </c>
    </row>
    <row r="39" spans="1:3" x14ac:dyDescent="0.25">
      <c r="A39" s="22">
        <v>1293</v>
      </c>
      <c r="B39" t="s">
        <v>177</v>
      </c>
      <c r="C39" s="22">
        <v>8</v>
      </c>
    </row>
    <row r="40" spans="1:3" x14ac:dyDescent="0.25">
      <c r="A40" s="22">
        <v>1420</v>
      </c>
      <c r="B40" t="s">
        <v>178</v>
      </c>
      <c r="C40" s="22">
        <v>17</v>
      </c>
    </row>
    <row r="41" spans="1:3" x14ac:dyDescent="0.25">
      <c r="A41" s="22">
        <v>1450</v>
      </c>
      <c r="B41" t="s">
        <v>179</v>
      </c>
      <c r="C41" s="22">
        <v>14</v>
      </c>
    </row>
    <row r="42" spans="1:3" x14ac:dyDescent="0.25">
      <c r="A42" s="22">
        <v>1465</v>
      </c>
      <c r="B42" t="s">
        <v>180</v>
      </c>
      <c r="C42" s="22">
        <v>16</v>
      </c>
    </row>
    <row r="43" spans="1:3" x14ac:dyDescent="0.25">
      <c r="A43" s="22">
        <v>1470</v>
      </c>
      <c r="B43" t="s">
        <v>181</v>
      </c>
      <c r="C43" s="22">
        <v>15</v>
      </c>
    </row>
    <row r="44" spans="1:3" x14ac:dyDescent="0.25">
      <c r="A44" s="22">
        <v>1471</v>
      </c>
      <c r="B44" t="s">
        <v>182</v>
      </c>
      <c r="C44" s="22">
        <v>14</v>
      </c>
    </row>
    <row r="45" spans="1:3" x14ac:dyDescent="0.25">
      <c r="A45" s="22">
        <v>1472</v>
      </c>
      <c r="B45" t="s">
        <v>183</v>
      </c>
      <c r="C45" s="22">
        <v>11</v>
      </c>
    </row>
    <row r="46" spans="1:3" x14ac:dyDescent="0.25">
      <c r="A46" s="22">
        <v>1473</v>
      </c>
      <c r="B46" t="s">
        <v>184</v>
      </c>
      <c r="C46" s="22">
        <v>11</v>
      </c>
    </row>
    <row r="47" spans="1:3" x14ac:dyDescent="0.25">
      <c r="A47" s="22">
        <v>1474</v>
      </c>
      <c r="B47" t="s">
        <v>185</v>
      </c>
      <c r="C47" s="22">
        <v>10</v>
      </c>
    </row>
    <row r="48" spans="1:3" x14ac:dyDescent="0.25">
      <c r="A48" s="22">
        <v>1476</v>
      </c>
      <c r="B48" t="s">
        <v>87</v>
      </c>
      <c r="C48" s="22">
        <v>13</v>
      </c>
    </row>
    <row r="49" spans="1:3" x14ac:dyDescent="0.25">
      <c r="A49" s="22">
        <v>1610</v>
      </c>
      <c r="B49" t="s">
        <v>186</v>
      </c>
      <c r="C49" s="22">
        <v>19</v>
      </c>
    </row>
    <row r="50" spans="1:3" x14ac:dyDescent="0.25">
      <c r="A50" s="22">
        <v>1620</v>
      </c>
      <c r="B50" t="s">
        <v>187</v>
      </c>
      <c r="C50" s="22">
        <v>16</v>
      </c>
    </row>
    <row r="51" spans="1:3" x14ac:dyDescent="0.25">
      <c r="A51" s="22">
        <v>1621</v>
      </c>
      <c r="B51" t="s">
        <v>188</v>
      </c>
      <c r="C51" s="22">
        <v>16</v>
      </c>
    </row>
    <row r="52" spans="1:3" x14ac:dyDescent="0.25">
      <c r="A52" s="22">
        <v>1640</v>
      </c>
      <c r="B52" t="s">
        <v>189</v>
      </c>
      <c r="C52" s="22">
        <v>16</v>
      </c>
    </row>
    <row r="53" spans="1:3" x14ac:dyDescent="0.25">
      <c r="A53" s="22">
        <v>1660</v>
      </c>
      <c r="B53" t="s">
        <v>190</v>
      </c>
      <c r="C53" s="22">
        <v>14</v>
      </c>
    </row>
    <row r="54" spans="1:3" x14ac:dyDescent="0.25">
      <c r="A54" s="22">
        <v>1661</v>
      </c>
      <c r="B54" t="s">
        <v>191</v>
      </c>
      <c r="C54" s="22">
        <v>14</v>
      </c>
    </row>
    <row r="55" spans="1:3" x14ac:dyDescent="0.25">
      <c r="A55" s="22">
        <v>1670</v>
      </c>
      <c r="B55" t="s">
        <v>192</v>
      </c>
      <c r="C55" s="22">
        <v>13</v>
      </c>
    </row>
    <row r="56" spans="1:3" x14ac:dyDescent="0.25">
      <c r="A56" s="22">
        <v>1671</v>
      </c>
      <c r="B56" t="s">
        <v>193</v>
      </c>
      <c r="C56" s="22">
        <v>12</v>
      </c>
    </row>
    <row r="57" spans="1:3" x14ac:dyDescent="0.25">
      <c r="A57" s="22">
        <v>2010</v>
      </c>
      <c r="B57" t="s">
        <v>194</v>
      </c>
      <c r="C57" s="22">
        <v>19</v>
      </c>
    </row>
    <row r="58" spans="1:3" x14ac:dyDescent="0.25">
      <c r="A58" s="22">
        <v>2020</v>
      </c>
      <c r="B58" t="s">
        <v>195</v>
      </c>
      <c r="C58" s="22">
        <v>15</v>
      </c>
    </row>
    <row r="59" spans="1:3" x14ac:dyDescent="0.25">
      <c r="A59" s="22">
        <v>2030</v>
      </c>
      <c r="B59" t="s">
        <v>196</v>
      </c>
      <c r="C59" s="22">
        <v>13</v>
      </c>
    </row>
    <row r="60" spans="1:3" x14ac:dyDescent="0.25">
      <c r="A60" s="22">
        <v>2051</v>
      </c>
      <c r="B60" t="s">
        <v>197</v>
      </c>
      <c r="C60" s="22">
        <v>8</v>
      </c>
    </row>
    <row r="61" spans="1:3" x14ac:dyDescent="0.25">
      <c r="A61" s="22">
        <v>2070</v>
      </c>
      <c r="B61" t="s">
        <v>198</v>
      </c>
      <c r="C61" s="22">
        <v>9</v>
      </c>
    </row>
    <row r="62" spans="1:3" x14ac:dyDescent="0.25">
      <c r="A62" s="22">
        <v>2071</v>
      </c>
      <c r="B62" t="s">
        <v>199</v>
      </c>
      <c r="C62" s="22">
        <v>6</v>
      </c>
    </row>
    <row r="63" spans="1:3" x14ac:dyDescent="0.25">
      <c r="A63" s="22">
        <v>2072</v>
      </c>
      <c r="B63" t="s">
        <v>200</v>
      </c>
      <c r="C63" s="22">
        <v>4</v>
      </c>
    </row>
    <row r="64" spans="1:3" x14ac:dyDescent="0.25">
      <c r="A64" s="22">
        <v>2073</v>
      </c>
      <c r="B64" t="s">
        <v>201</v>
      </c>
      <c r="C64" s="22">
        <v>6</v>
      </c>
    </row>
    <row r="65" spans="1:3" x14ac:dyDescent="0.25">
      <c r="A65" s="24">
        <v>2074</v>
      </c>
      <c r="B65" t="s">
        <v>202</v>
      </c>
      <c r="C65" s="22">
        <v>5</v>
      </c>
    </row>
    <row r="66" spans="1:3" x14ac:dyDescent="0.25">
      <c r="A66" s="22">
        <v>2075</v>
      </c>
      <c r="B66" t="s">
        <v>203</v>
      </c>
      <c r="C66" s="22">
        <v>7</v>
      </c>
    </row>
    <row r="67" spans="1:3" x14ac:dyDescent="0.25">
      <c r="A67" s="22">
        <v>2210</v>
      </c>
      <c r="B67" t="s">
        <v>204</v>
      </c>
      <c r="C67" s="22">
        <v>19</v>
      </c>
    </row>
    <row r="68" spans="1:3" x14ac:dyDescent="0.25">
      <c r="A68" s="22">
        <v>2220</v>
      </c>
      <c r="B68" t="s">
        <v>205</v>
      </c>
      <c r="C68" s="22">
        <v>16</v>
      </c>
    </row>
    <row r="69" spans="1:3" x14ac:dyDescent="0.25">
      <c r="A69" s="22">
        <v>2221</v>
      </c>
      <c r="B69" t="s">
        <v>206</v>
      </c>
      <c r="C69" s="22">
        <v>18</v>
      </c>
    </row>
    <row r="70" spans="1:3" x14ac:dyDescent="0.25">
      <c r="A70" s="22">
        <v>2230</v>
      </c>
      <c r="B70" t="s">
        <v>207</v>
      </c>
      <c r="C70" s="22">
        <v>15</v>
      </c>
    </row>
    <row r="71" spans="1:3" x14ac:dyDescent="0.25">
      <c r="A71" s="22">
        <v>2240</v>
      </c>
      <c r="B71" t="s">
        <v>208</v>
      </c>
      <c r="C71" s="22">
        <v>17</v>
      </c>
    </row>
    <row r="72" spans="1:3" x14ac:dyDescent="0.25">
      <c r="A72" s="22">
        <v>2250</v>
      </c>
      <c r="B72" t="s">
        <v>209</v>
      </c>
      <c r="C72" s="22">
        <v>14</v>
      </c>
    </row>
    <row r="73" spans="1:3" x14ac:dyDescent="0.25">
      <c r="A73" s="22">
        <v>2260</v>
      </c>
      <c r="B73" t="s">
        <v>210</v>
      </c>
      <c r="C73" s="22">
        <v>12</v>
      </c>
    </row>
    <row r="74" spans="1:3" x14ac:dyDescent="0.25">
      <c r="A74" s="22">
        <v>2261</v>
      </c>
      <c r="B74" t="s">
        <v>211</v>
      </c>
      <c r="C74" s="22">
        <v>14</v>
      </c>
    </row>
    <row r="75" spans="1:3" x14ac:dyDescent="0.25">
      <c r="A75" s="22">
        <v>2270</v>
      </c>
      <c r="B75" t="s">
        <v>212</v>
      </c>
      <c r="C75" s="22">
        <v>10</v>
      </c>
    </row>
    <row r="76" spans="1:3" x14ac:dyDescent="0.25">
      <c r="A76" s="22">
        <v>2271</v>
      </c>
      <c r="B76" t="s">
        <v>213</v>
      </c>
      <c r="C76" s="22">
        <v>10</v>
      </c>
    </row>
    <row r="77" spans="1:3" x14ac:dyDescent="0.25">
      <c r="A77" s="22">
        <v>2272</v>
      </c>
      <c r="B77" t="s">
        <v>214</v>
      </c>
      <c r="C77" s="22">
        <v>7</v>
      </c>
    </row>
    <row r="78" spans="1:3" x14ac:dyDescent="0.25">
      <c r="A78" s="22">
        <v>2273</v>
      </c>
      <c r="B78" t="s">
        <v>215</v>
      </c>
      <c r="C78" s="22">
        <v>6</v>
      </c>
    </row>
    <row r="79" spans="1:3" x14ac:dyDescent="0.25">
      <c r="A79" s="22">
        <v>2290</v>
      </c>
      <c r="B79" t="s">
        <v>216</v>
      </c>
      <c r="C79" s="22">
        <v>6</v>
      </c>
    </row>
    <row r="80" spans="1:3" x14ac:dyDescent="0.25">
      <c r="A80" s="22">
        <v>2291</v>
      </c>
      <c r="B80" t="s">
        <v>217</v>
      </c>
      <c r="C80" s="22">
        <v>5</v>
      </c>
    </row>
    <row r="81" spans="1:3" x14ac:dyDescent="0.25">
      <c r="A81" s="22">
        <v>2420</v>
      </c>
      <c r="B81" t="s">
        <v>218</v>
      </c>
      <c r="C81" s="22">
        <v>17</v>
      </c>
    </row>
    <row r="82" spans="1:3" x14ac:dyDescent="0.25">
      <c r="A82" s="22">
        <v>2422</v>
      </c>
      <c r="B82" t="s">
        <v>219</v>
      </c>
      <c r="C82" s="22">
        <v>14</v>
      </c>
    </row>
    <row r="83" spans="1:3" x14ac:dyDescent="0.25">
      <c r="A83" s="22">
        <v>2430</v>
      </c>
      <c r="B83" t="s">
        <v>220</v>
      </c>
      <c r="C83" s="22">
        <v>16</v>
      </c>
    </row>
    <row r="84" spans="1:3" x14ac:dyDescent="0.25">
      <c r="A84" s="22">
        <v>2432</v>
      </c>
      <c r="B84" t="s">
        <v>221</v>
      </c>
      <c r="C84" s="22">
        <v>13</v>
      </c>
    </row>
    <row r="85" spans="1:3" x14ac:dyDescent="0.25">
      <c r="A85" s="22">
        <v>2470</v>
      </c>
      <c r="B85" t="s">
        <v>222</v>
      </c>
      <c r="C85" s="22">
        <v>15</v>
      </c>
    </row>
    <row r="86" spans="1:3" x14ac:dyDescent="0.25">
      <c r="A86" s="22">
        <v>2471</v>
      </c>
      <c r="B86" t="s">
        <v>223</v>
      </c>
      <c r="C86" s="22">
        <v>10</v>
      </c>
    </row>
    <row r="87" spans="1:3" x14ac:dyDescent="0.25">
      <c r="A87" s="22">
        <v>2472</v>
      </c>
      <c r="B87" t="s">
        <v>224</v>
      </c>
      <c r="C87" s="22">
        <v>10</v>
      </c>
    </row>
    <row r="88" spans="1:3" x14ac:dyDescent="0.25">
      <c r="A88" s="22">
        <v>2473</v>
      </c>
      <c r="B88" t="s">
        <v>225</v>
      </c>
      <c r="C88" s="22">
        <v>9</v>
      </c>
    </row>
    <row r="89" spans="1:3" x14ac:dyDescent="0.25">
      <c r="A89" s="22">
        <v>2492</v>
      </c>
      <c r="B89" t="s">
        <v>226</v>
      </c>
      <c r="C89" s="22">
        <v>5</v>
      </c>
    </row>
    <row r="90" spans="1:3" x14ac:dyDescent="0.25">
      <c r="A90" s="22">
        <v>2620</v>
      </c>
      <c r="B90" t="s">
        <v>227</v>
      </c>
      <c r="C90" s="22">
        <v>16</v>
      </c>
    </row>
    <row r="91" spans="1:3" x14ac:dyDescent="0.25">
      <c r="A91" s="22">
        <v>2621</v>
      </c>
      <c r="B91" t="s">
        <v>228</v>
      </c>
      <c r="C91" s="22">
        <v>14</v>
      </c>
    </row>
    <row r="92" spans="1:3" x14ac:dyDescent="0.25">
      <c r="A92" s="22">
        <v>2671</v>
      </c>
      <c r="B92" t="s">
        <v>229</v>
      </c>
      <c r="C92" s="22">
        <v>11</v>
      </c>
    </row>
    <row r="93" spans="1:3" x14ac:dyDescent="0.25">
      <c r="A93" s="22">
        <v>2672</v>
      </c>
      <c r="B93" t="s">
        <v>230</v>
      </c>
      <c r="C93" s="22">
        <v>5</v>
      </c>
    </row>
    <row r="94" spans="1:3" x14ac:dyDescent="0.25">
      <c r="A94" s="22">
        <v>2690</v>
      </c>
      <c r="B94" t="s">
        <v>231</v>
      </c>
      <c r="C94" s="22">
        <v>6</v>
      </c>
    </row>
    <row r="95" spans="1:3" x14ac:dyDescent="0.25">
      <c r="A95" s="22">
        <v>2691</v>
      </c>
      <c r="B95" t="s">
        <v>232</v>
      </c>
      <c r="C95" s="22">
        <v>4</v>
      </c>
    </row>
    <row r="96" spans="1:3" x14ac:dyDescent="0.25">
      <c r="A96" s="22">
        <v>3010</v>
      </c>
      <c r="B96" t="s">
        <v>233</v>
      </c>
      <c r="C96" s="22">
        <v>20</v>
      </c>
    </row>
    <row r="97" spans="1:3" x14ac:dyDescent="0.25">
      <c r="A97" s="22">
        <v>3030</v>
      </c>
      <c r="B97" t="s">
        <v>234</v>
      </c>
      <c r="C97" s="22">
        <v>19</v>
      </c>
    </row>
    <row r="98" spans="1:3" x14ac:dyDescent="0.25">
      <c r="A98" s="23">
        <v>3070</v>
      </c>
      <c r="B98" t="s">
        <v>235</v>
      </c>
      <c r="C98" s="22">
        <v>18</v>
      </c>
    </row>
    <row r="99" spans="1:3" x14ac:dyDescent="0.25">
      <c r="A99" s="22">
        <v>3071</v>
      </c>
      <c r="B99" t="s">
        <v>236</v>
      </c>
      <c r="C99" s="22">
        <v>10</v>
      </c>
    </row>
    <row r="100" spans="1:3" x14ac:dyDescent="0.25">
      <c r="A100" s="22">
        <v>3072</v>
      </c>
      <c r="B100" t="s">
        <v>237</v>
      </c>
      <c r="C100" s="22">
        <v>11</v>
      </c>
    </row>
    <row r="101" spans="1:3" x14ac:dyDescent="0.25">
      <c r="A101" s="22">
        <v>3073</v>
      </c>
      <c r="B101" t="s">
        <v>238</v>
      </c>
      <c r="C101" s="22">
        <v>5</v>
      </c>
    </row>
    <row r="102" spans="1:3" x14ac:dyDescent="0.25">
      <c r="A102" s="22">
        <v>3090</v>
      </c>
      <c r="B102" t="s">
        <v>239</v>
      </c>
      <c r="C102" s="22">
        <v>6</v>
      </c>
    </row>
    <row r="103" spans="1:3" x14ac:dyDescent="0.25">
      <c r="A103" s="22">
        <v>3220</v>
      </c>
      <c r="B103" t="s">
        <v>240</v>
      </c>
      <c r="C103" s="22">
        <v>16</v>
      </c>
    </row>
    <row r="104" spans="1:3" x14ac:dyDescent="0.25">
      <c r="A104" s="22">
        <v>3230</v>
      </c>
      <c r="B104" t="s">
        <v>241</v>
      </c>
      <c r="C104" s="22">
        <v>15</v>
      </c>
    </row>
    <row r="105" spans="1:3" x14ac:dyDescent="0.25">
      <c r="A105" s="23">
        <v>3241</v>
      </c>
      <c r="B105" t="s">
        <v>242</v>
      </c>
      <c r="C105" s="22">
        <v>16</v>
      </c>
    </row>
    <row r="106" spans="1:3" x14ac:dyDescent="0.25">
      <c r="A106" s="22">
        <v>3270</v>
      </c>
      <c r="B106" t="s">
        <v>243</v>
      </c>
      <c r="C106" s="22">
        <v>14</v>
      </c>
    </row>
    <row r="107" spans="1:3" x14ac:dyDescent="0.25">
      <c r="A107" s="22">
        <v>3271</v>
      </c>
      <c r="B107" t="s">
        <v>244</v>
      </c>
      <c r="C107" s="22">
        <v>7</v>
      </c>
    </row>
    <row r="108" spans="1:3" x14ac:dyDescent="0.25">
      <c r="A108" s="22">
        <v>3272</v>
      </c>
      <c r="B108" t="s">
        <v>245</v>
      </c>
      <c r="C108" s="22">
        <v>13</v>
      </c>
    </row>
    <row r="109" spans="1:3" x14ac:dyDescent="0.25">
      <c r="A109" s="22">
        <v>3290</v>
      </c>
      <c r="B109" t="s">
        <v>246</v>
      </c>
      <c r="C109" s="22">
        <v>10</v>
      </c>
    </row>
    <row r="110" spans="1:3" x14ac:dyDescent="0.25">
      <c r="A110" s="22">
        <v>3420</v>
      </c>
      <c r="B110" t="s">
        <v>247</v>
      </c>
      <c r="C110" s="22">
        <v>16</v>
      </c>
    </row>
    <row r="111" spans="1:3" x14ac:dyDescent="0.25">
      <c r="A111" s="22">
        <v>3421</v>
      </c>
      <c r="B111" t="s">
        <v>248</v>
      </c>
      <c r="C111" s="22">
        <v>20</v>
      </c>
    </row>
    <row r="112" spans="1:3" x14ac:dyDescent="0.25">
      <c r="A112" s="22">
        <v>3423</v>
      </c>
      <c r="B112" t="s">
        <v>249</v>
      </c>
      <c r="C112" s="22">
        <v>16</v>
      </c>
    </row>
    <row r="113" spans="1:3" x14ac:dyDescent="0.25">
      <c r="A113" s="24">
        <v>3470</v>
      </c>
      <c r="B113" t="s">
        <v>250</v>
      </c>
      <c r="C113" s="22">
        <v>19</v>
      </c>
    </row>
    <row r="114" spans="1:3" x14ac:dyDescent="0.25">
      <c r="A114" s="22">
        <v>3471</v>
      </c>
      <c r="B114" t="s">
        <v>251</v>
      </c>
      <c r="C114" s="22">
        <v>14</v>
      </c>
    </row>
    <row r="115" spans="1:3" x14ac:dyDescent="0.25">
      <c r="A115" s="22">
        <v>3472</v>
      </c>
      <c r="B115" t="s">
        <v>252</v>
      </c>
      <c r="C115" s="22">
        <v>11</v>
      </c>
    </row>
    <row r="116" spans="1:3" x14ac:dyDescent="0.25">
      <c r="A116" s="22">
        <v>3473</v>
      </c>
      <c r="B116" t="s">
        <v>253</v>
      </c>
      <c r="C116" s="22">
        <v>11</v>
      </c>
    </row>
    <row r="117" spans="1:3" x14ac:dyDescent="0.25">
      <c r="A117" s="22">
        <v>4020</v>
      </c>
      <c r="B117" t="s">
        <v>254</v>
      </c>
      <c r="C117" s="22">
        <v>16</v>
      </c>
    </row>
    <row r="118" spans="1:3" x14ac:dyDescent="0.25">
      <c r="A118" s="22">
        <v>4021</v>
      </c>
      <c r="B118" t="s">
        <v>255</v>
      </c>
      <c r="C118" s="22">
        <v>16</v>
      </c>
    </row>
    <row r="119" spans="1:3" x14ac:dyDescent="0.25">
      <c r="A119" s="22">
        <v>4022</v>
      </c>
      <c r="B119" t="s">
        <v>256</v>
      </c>
      <c r="C119" s="22">
        <v>16</v>
      </c>
    </row>
    <row r="120" spans="1:3" x14ac:dyDescent="0.25">
      <c r="A120" s="22">
        <v>4024</v>
      </c>
      <c r="B120" t="s">
        <v>257</v>
      </c>
      <c r="C120" s="22">
        <v>16</v>
      </c>
    </row>
    <row r="121" spans="1:3" x14ac:dyDescent="0.25">
      <c r="A121" s="22">
        <v>4025</v>
      </c>
      <c r="B121" t="s">
        <v>258</v>
      </c>
      <c r="C121" s="22">
        <v>16</v>
      </c>
    </row>
    <row r="122" spans="1:3" x14ac:dyDescent="0.25">
      <c r="A122" s="22">
        <v>4026</v>
      </c>
      <c r="B122" t="s">
        <v>259</v>
      </c>
      <c r="C122" s="22">
        <v>14</v>
      </c>
    </row>
    <row r="123" spans="1:3" x14ac:dyDescent="0.25">
      <c r="A123" s="22">
        <v>4027</v>
      </c>
      <c r="B123" t="s">
        <v>260</v>
      </c>
      <c r="C123" s="22">
        <v>16</v>
      </c>
    </row>
    <row r="124" spans="1:3" x14ac:dyDescent="0.25">
      <c r="A124" s="22">
        <v>4040</v>
      </c>
      <c r="B124" t="s">
        <v>261</v>
      </c>
      <c r="C124" s="22">
        <v>17</v>
      </c>
    </row>
    <row r="125" spans="1:3" x14ac:dyDescent="0.25">
      <c r="A125" s="22">
        <v>4071</v>
      </c>
      <c r="B125" t="s">
        <v>262</v>
      </c>
      <c r="C125" s="22">
        <v>15</v>
      </c>
    </row>
    <row r="126" spans="1:3" x14ac:dyDescent="0.25">
      <c r="A126" s="22">
        <v>4073</v>
      </c>
      <c r="B126" t="s">
        <v>263</v>
      </c>
      <c r="C126" s="22">
        <v>14</v>
      </c>
    </row>
    <row r="127" spans="1:3" x14ac:dyDescent="0.25">
      <c r="A127" s="22">
        <v>4074</v>
      </c>
      <c r="B127" t="s">
        <v>264</v>
      </c>
      <c r="C127" s="22">
        <v>14</v>
      </c>
    </row>
    <row r="128" spans="1:3" x14ac:dyDescent="0.25">
      <c r="A128" s="22">
        <v>4075</v>
      </c>
      <c r="B128" t="s">
        <v>265</v>
      </c>
      <c r="C128" s="22">
        <v>14</v>
      </c>
    </row>
    <row r="129" spans="1:3" x14ac:dyDescent="0.25">
      <c r="A129" s="22">
        <v>4076</v>
      </c>
      <c r="B129" t="s">
        <v>266</v>
      </c>
      <c r="C129" s="22">
        <v>12</v>
      </c>
    </row>
    <row r="130" spans="1:3" x14ac:dyDescent="0.25">
      <c r="A130" s="22">
        <v>4077</v>
      </c>
      <c r="B130" t="s">
        <v>267</v>
      </c>
      <c r="C130" s="22">
        <v>12</v>
      </c>
    </row>
    <row r="131" spans="1:3" x14ac:dyDescent="0.25">
      <c r="A131" s="22">
        <v>4078</v>
      </c>
      <c r="B131" t="s">
        <v>268</v>
      </c>
      <c r="C131" s="22">
        <v>12</v>
      </c>
    </row>
    <row r="132" spans="1:3" x14ac:dyDescent="0.25">
      <c r="A132" s="22">
        <v>4079</v>
      </c>
      <c r="B132" t="s">
        <v>269</v>
      </c>
      <c r="C132" s="22">
        <v>12</v>
      </c>
    </row>
    <row r="133" spans="1:3" x14ac:dyDescent="0.25">
      <c r="A133" s="22">
        <v>4080</v>
      </c>
      <c r="B133" t="s">
        <v>270</v>
      </c>
      <c r="C133" s="22">
        <v>14</v>
      </c>
    </row>
    <row r="134" spans="1:3" x14ac:dyDescent="0.25">
      <c r="A134" s="22">
        <v>4081</v>
      </c>
      <c r="B134" t="s">
        <v>271</v>
      </c>
      <c r="C134" s="22">
        <v>14</v>
      </c>
    </row>
    <row r="135" spans="1:3" x14ac:dyDescent="0.25">
      <c r="A135" s="22">
        <v>4086</v>
      </c>
      <c r="B135" t="s">
        <v>272</v>
      </c>
      <c r="C135" s="22">
        <v>15</v>
      </c>
    </row>
    <row r="136" spans="1:3" x14ac:dyDescent="0.25">
      <c r="A136" s="22">
        <v>5020</v>
      </c>
      <c r="B136" t="s">
        <v>273</v>
      </c>
      <c r="C136" s="22">
        <v>17</v>
      </c>
    </row>
    <row r="137" spans="1:3" x14ac:dyDescent="0.25">
      <c r="A137" s="22">
        <v>5022</v>
      </c>
      <c r="B137" t="s">
        <v>274</v>
      </c>
      <c r="C137" s="22">
        <v>16</v>
      </c>
    </row>
    <row r="138" spans="1:3" x14ac:dyDescent="0.25">
      <c r="A138" s="22">
        <v>5023</v>
      </c>
      <c r="B138" t="s">
        <v>275</v>
      </c>
      <c r="C138" s="22">
        <v>16</v>
      </c>
    </row>
    <row r="139" spans="1:3" x14ac:dyDescent="0.25">
      <c r="A139" s="22">
        <v>5030</v>
      </c>
      <c r="B139" t="s">
        <v>276</v>
      </c>
      <c r="C139" s="22">
        <v>15</v>
      </c>
    </row>
    <row r="140" spans="1:3" x14ac:dyDescent="0.25">
      <c r="A140" s="22">
        <v>5070</v>
      </c>
      <c r="B140" t="s">
        <v>277</v>
      </c>
      <c r="C140" s="22">
        <v>16</v>
      </c>
    </row>
    <row r="141" spans="1:3" x14ac:dyDescent="0.25">
      <c r="A141" s="22">
        <v>5071</v>
      </c>
      <c r="B141" t="s">
        <v>278</v>
      </c>
      <c r="C141" s="22">
        <v>14</v>
      </c>
    </row>
    <row r="142" spans="1:3" x14ac:dyDescent="0.25">
      <c r="A142" s="22">
        <v>5072</v>
      </c>
      <c r="B142" t="s">
        <v>279</v>
      </c>
      <c r="C142" s="22">
        <v>15</v>
      </c>
    </row>
    <row r="143" spans="1:3" x14ac:dyDescent="0.25">
      <c r="A143" s="22">
        <v>5073</v>
      </c>
      <c r="B143" t="s">
        <v>280</v>
      </c>
      <c r="C143" s="22">
        <v>14</v>
      </c>
    </row>
    <row r="144" spans="1:3" x14ac:dyDescent="0.25">
      <c r="A144" s="22">
        <v>5074</v>
      </c>
      <c r="B144" t="s">
        <v>281</v>
      </c>
      <c r="C144" s="22">
        <v>14</v>
      </c>
    </row>
    <row r="145" spans="1:3" x14ac:dyDescent="0.25">
      <c r="A145" s="22">
        <v>5075</v>
      </c>
      <c r="B145" t="s">
        <v>282</v>
      </c>
      <c r="C145" s="22">
        <v>14</v>
      </c>
    </row>
    <row r="146" spans="1:3" x14ac:dyDescent="0.25">
      <c r="A146" s="22">
        <v>5076</v>
      </c>
      <c r="B146" t="s">
        <v>283</v>
      </c>
      <c r="C146" s="22">
        <v>14</v>
      </c>
    </row>
    <row r="147" spans="1:3" x14ac:dyDescent="0.25">
      <c r="A147" s="22">
        <v>5077</v>
      </c>
      <c r="B147" t="s">
        <v>284</v>
      </c>
      <c r="C147" s="22">
        <v>14</v>
      </c>
    </row>
    <row r="148" spans="1:3" x14ac:dyDescent="0.25">
      <c r="A148" s="22">
        <v>5078</v>
      </c>
      <c r="B148" t="s">
        <v>285</v>
      </c>
      <c r="C148" s="22">
        <v>15</v>
      </c>
    </row>
    <row r="149" spans="1:3" x14ac:dyDescent="0.25">
      <c r="A149" s="22">
        <v>5079</v>
      </c>
      <c r="B149" t="s">
        <v>286</v>
      </c>
      <c r="C149" s="22">
        <v>14</v>
      </c>
    </row>
    <row r="150" spans="1:3" x14ac:dyDescent="0.25">
      <c r="A150" s="22">
        <v>5080</v>
      </c>
      <c r="B150" t="s">
        <v>287</v>
      </c>
      <c r="C150" s="22">
        <v>14</v>
      </c>
    </row>
    <row r="151" spans="1:3" x14ac:dyDescent="0.25">
      <c r="A151" s="22">
        <v>5081</v>
      </c>
      <c r="B151" t="s">
        <v>288</v>
      </c>
      <c r="C151" s="22">
        <v>15</v>
      </c>
    </row>
    <row r="152" spans="1:3" x14ac:dyDescent="0.25">
      <c r="A152" s="22">
        <v>5082</v>
      </c>
      <c r="B152" t="s">
        <v>289</v>
      </c>
      <c r="C152" s="22">
        <v>13</v>
      </c>
    </row>
    <row r="153" spans="1:3" x14ac:dyDescent="0.25">
      <c r="A153" s="22">
        <v>6010</v>
      </c>
      <c r="B153" t="s">
        <v>290</v>
      </c>
      <c r="C153" s="22">
        <v>19</v>
      </c>
    </row>
    <row r="154" spans="1:3" x14ac:dyDescent="0.25">
      <c r="A154" s="22">
        <v>6040</v>
      </c>
      <c r="B154" t="s">
        <v>291</v>
      </c>
      <c r="C154" s="22">
        <v>16</v>
      </c>
    </row>
    <row r="155" spans="1:3" x14ac:dyDescent="0.25">
      <c r="A155" s="22">
        <v>6050</v>
      </c>
      <c r="B155" t="s">
        <v>292</v>
      </c>
      <c r="C155" s="22">
        <v>15</v>
      </c>
    </row>
    <row r="156" spans="1:3" x14ac:dyDescent="0.25">
      <c r="A156" s="22">
        <v>6071</v>
      </c>
      <c r="B156" t="s">
        <v>293</v>
      </c>
      <c r="C156" s="22">
        <v>8</v>
      </c>
    </row>
    <row r="157" spans="1:3" x14ac:dyDescent="0.25">
      <c r="A157" s="22">
        <v>6072</v>
      </c>
      <c r="B157" t="s">
        <v>294</v>
      </c>
      <c r="C157" s="22">
        <v>8</v>
      </c>
    </row>
    <row r="158" spans="1:3" x14ac:dyDescent="0.25">
      <c r="A158" s="22">
        <v>6073</v>
      </c>
      <c r="B158" t="s">
        <v>295</v>
      </c>
      <c r="C158" s="22">
        <v>14</v>
      </c>
    </row>
    <row r="159" spans="1:3" x14ac:dyDescent="0.25">
      <c r="A159" s="22">
        <v>6111</v>
      </c>
      <c r="B159" t="s">
        <v>296</v>
      </c>
      <c r="C159" s="22">
        <v>18</v>
      </c>
    </row>
    <row r="160" spans="1:3" x14ac:dyDescent="0.25">
      <c r="A160" s="22">
        <v>6120</v>
      </c>
      <c r="B160" t="s">
        <v>297</v>
      </c>
      <c r="C160" s="22">
        <v>17</v>
      </c>
    </row>
    <row r="161" spans="1:3" x14ac:dyDescent="0.25">
      <c r="A161" s="22">
        <v>6121</v>
      </c>
      <c r="B161" t="s">
        <v>298</v>
      </c>
      <c r="C161" s="22">
        <v>17</v>
      </c>
    </row>
    <row r="162" spans="1:3" x14ac:dyDescent="0.25">
      <c r="A162" s="22">
        <v>6122</v>
      </c>
      <c r="B162" t="s">
        <v>299</v>
      </c>
      <c r="C162" s="22">
        <v>16</v>
      </c>
    </row>
    <row r="163" spans="1:3" x14ac:dyDescent="0.25">
      <c r="A163" s="22">
        <v>6124</v>
      </c>
      <c r="B163" t="s">
        <v>300</v>
      </c>
      <c r="C163" s="22">
        <v>14</v>
      </c>
    </row>
    <row r="164" spans="1:3" x14ac:dyDescent="0.25">
      <c r="A164" s="22">
        <v>6130</v>
      </c>
      <c r="B164" t="s">
        <v>301</v>
      </c>
      <c r="C164" s="22">
        <v>16</v>
      </c>
    </row>
    <row r="165" spans="1:3" x14ac:dyDescent="0.25">
      <c r="A165" s="22">
        <v>6131</v>
      </c>
      <c r="B165" t="s">
        <v>302</v>
      </c>
      <c r="C165" s="22">
        <v>16</v>
      </c>
    </row>
    <row r="166" spans="1:3" x14ac:dyDescent="0.25">
      <c r="A166" s="22">
        <v>6161</v>
      </c>
      <c r="B166" t="s">
        <v>303</v>
      </c>
      <c r="C166" s="22">
        <v>16</v>
      </c>
    </row>
    <row r="167" spans="1:3" x14ac:dyDescent="0.25">
      <c r="A167" s="22">
        <v>6162</v>
      </c>
      <c r="B167" t="s">
        <v>304</v>
      </c>
      <c r="C167" s="22">
        <v>17</v>
      </c>
    </row>
    <row r="168" spans="1:3" x14ac:dyDescent="0.25">
      <c r="A168" s="22">
        <v>6163</v>
      </c>
      <c r="B168" t="s">
        <v>305</v>
      </c>
      <c r="C168" s="22">
        <v>15</v>
      </c>
    </row>
    <row r="169" spans="1:3" x14ac:dyDescent="0.25">
      <c r="A169" s="22">
        <v>6164</v>
      </c>
      <c r="B169" t="s">
        <v>306</v>
      </c>
      <c r="C169" s="22">
        <v>15</v>
      </c>
    </row>
    <row r="170" spans="1:3" x14ac:dyDescent="0.25">
      <c r="A170" s="22">
        <v>6165</v>
      </c>
      <c r="B170" t="s">
        <v>307</v>
      </c>
      <c r="C170" s="22">
        <v>15</v>
      </c>
    </row>
    <row r="171" spans="1:3" x14ac:dyDescent="0.25">
      <c r="A171" s="22">
        <v>6166</v>
      </c>
      <c r="B171" t="s">
        <v>308</v>
      </c>
      <c r="C171" s="22">
        <v>15</v>
      </c>
    </row>
    <row r="172" spans="1:3" x14ac:dyDescent="0.25">
      <c r="A172" s="22">
        <v>6167</v>
      </c>
      <c r="B172" t="s">
        <v>309</v>
      </c>
      <c r="C172" s="22">
        <v>15</v>
      </c>
    </row>
    <row r="173" spans="1:3" x14ac:dyDescent="0.25">
      <c r="A173" s="22">
        <v>6168</v>
      </c>
      <c r="B173" t="s">
        <v>310</v>
      </c>
      <c r="C173" s="22">
        <v>15</v>
      </c>
    </row>
    <row r="174" spans="1:3" x14ac:dyDescent="0.25">
      <c r="A174" s="22">
        <v>6169</v>
      </c>
      <c r="B174" t="s">
        <v>311</v>
      </c>
      <c r="C174" s="22">
        <v>15</v>
      </c>
    </row>
    <row r="175" spans="1:3" x14ac:dyDescent="0.25">
      <c r="A175" s="22">
        <v>6170</v>
      </c>
      <c r="B175" t="s">
        <v>312</v>
      </c>
      <c r="C175" s="22">
        <v>14</v>
      </c>
    </row>
    <row r="176" spans="1:3" x14ac:dyDescent="0.25">
      <c r="A176" s="22">
        <v>6171</v>
      </c>
      <c r="B176" t="s">
        <v>313</v>
      </c>
      <c r="C176" s="22">
        <v>15</v>
      </c>
    </row>
    <row r="177" spans="1:3" x14ac:dyDescent="0.25">
      <c r="A177" s="22">
        <v>6172</v>
      </c>
      <c r="B177" t="s">
        <v>314</v>
      </c>
      <c r="C177" s="22">
        <v>11</v>
      </c>
    </row>
    <row r="178" spans="1:3" x14ac:dyDescent="0.25">
      <c r="A178" s="22">
        <v>6173</v>
      </c>
      <c r="B178" t="s">
        <v>88</v>
      </c>
      <c r="C178" s="22">
        <v>11</v>
      </c>
    </row>
    <row r="179" spans="1:3" x14ac:dyDescent="0.25">
      <c r="A179" s="22">
        <v>6174</v>
      </c>
      <c r="B179" t="s">
        <v>315</v>
      </c>
      <c r="C179" s="22">
        <v>15</v>
      </c>
    </row>
    <row r="180" spans="1:3" x14ac:dyDescent="0.25">
      <c r="A180" s="22">
        <v>6175</v>
      </c>
      <c r="B180" t="s">
        <v>316</v>
      </c>
      <c r="C180" s="22">
        <v>14</v>
      </c>
    </row>
    <row r="181" spans="1:3" x14ac:dyDescent="0.25">
      <c r="A181" s="22">
        <v>6176</v>
      </c>
      <c r="B181" t="s">
        <v>317</v>
      </c>
      <c r="C181" s="22">
        <v>14</v>
      </c>
    </row>
    <row r="182" spans="1:3" x14ac:dyDescent="0.25">
      <c r="A182" s="22">
        <v>6177</v>
      </c>
      <c r="B182" t="s">
        <v>318</v>
      </c>
      <c r="C182" s="22">
        <v>14</v>
      </c>
    </row>
    <row r="183" spans="1:3" x14ac:dyDescent="0.25">
      <c r="A183" s="22">
        <v>6178</v>
      </c>
      <c r="B183" t="s">
        <v>319</v>
      </c>
      <c r="C183" s="22">
        <v>11</v>
      </c>
    </row>
    <row r="184" spans="1:3" x14ac:dyDescent="0.25">
      <c r="A184" s="22">
        <v>6179</v>
      </c>
      <c r="B184" t="s">
        <v>320</v>
      </c>
      <c r="C184" s="22">
        <v>8</v>
      </c>
    </row>
    <row r="185" spans="1:3" x14ac:dyDescent="0.25">
      <c r="A185" s="22">
        <v>6180</v>
      </c>
      <c r="B185" t="s">
        <v>321</v>
      </c>
      <c r="C185" s="22">
        <v>14</v>
      </c>
    </row>
    <row r="186" spans="1:3" x14ac:dyDescent="0.25">
      <c r="A186" s="22">
        <v>6181</v>
      </c>
      <c r="B186" t="s">
        <v>322</v>
      </c>
      <c r="C186" s="22">
        <v>14</v>
      </c>
    </row>
    <row r="187" spans="1:3" x14ac:dyDescent="0.25">
      <c r="A187" s="22">
        <v>6182</v>
      </c>
      <c r="B187" t="s">
        <v>323</v>
      </c>
      <c r="C187" s="22">
        <v>14</v>
      </c>
    </row>
    <row r="188" spans="1:3" x14ac:dyDescent="0.25">
      <c r="A188" s="22">
        <v>6183</v>
      </c>
      <c r="B188" t="s">
        <v>324</v>
      </c>
      <c r="C188" s="22">
        <v>14</v>
      </c>
    </row>
    <row r="189" spans="1:3" x14ac:dyDescent="0.25">
      <c r="A189" s="22">
        <v>6184</v>
      </c>
      <c r="B189" t="s">
        <v>325</v>
      </c>
      <c r="C189" s="22">
        <v>14</v>
      </c>
    </row>
    <row r="190" spans="1:3" x14ac:dyDescent="0.25">
      <c r="A190" s="22">
        <v>6185</v>
      </c>
      <c r="B190" t="s">
        <v>326</v>
      </c>
      <c r="C190" s="22">
        <v>14</v>
      </c>
    </row>
    <row r="191" spans="1:3" x14ac:dyDescent="0.25">
      <c r="A191" s="22">
        <v>6186</v>
      </c>
      <c r="B191" t="s">
        <v>327</v>
      </c>
      <c r="C191" s="22">
        <v>14</v>
      </c>
    </row>
    <row r="192" spans="1:3" x14ac:dyDescent="0.25">
      <c r="A192" s="22">
        <v>6187</v>
      </c>
      <c r="B192" t="s">
        <v>328</v>
      </c>
      <c r="C192" s="22">
        <v>15</v>
      </c>
    </row>
    <row r="193" spans="1:3" x14ac:dyDescent="0.25">
      <c r="A193" s="22">
        <v>6188</v>
      </c>
      <c r="B193" t="s">
        <v>329</v>
      </c>
      <c r="C193" s="22">
        <v>14</v>
      </c>
    </row>
    <row r="194" spans="1:3" x14ac:dyDescent="0.25">
      <c r="A194" s="22">
        <v>6220</v>
      </c>
      <c r="B194" t="s">
        <v>330</v>
      </c>
      <c r="C194" s="22">
        <v>17</v>
      </c>
    </row>
    <row r="195" spans="1:3" x14ac:dyDescent="0.25">
      <c r="A195" s="22">
        <v>6221</v>
      </c>
      <c r="B195" t="s">
        <v>331</v>
      </c>
      <c r="C195" s="22">
        <v>18</v>
      </c>
    </row>
    <row r="196" spans="1:3" x14ac:dyDescent="0.25">
      <c r="A196" s="22">
        <v>6230</v>
      </c>
      <c r="B196" t="s">
        <v>332</v>
      </c>
      <c r="C196" s="22">
        <v>16</v>
      </c>
    </row>
    <row r="197" spans="1:3" x14ac:dyDescent="0.25">
      <c r="A197" s="22">
        <v>6270</v>
      </c>
      <c r="B197" t="s">
        <v>333</v>
      </c>
      <c r="C197" s="22">
        <v>14</v>
      </c>
    </row>
    <row r="198" spans="1:3" x14ac:dyDescent="0.25">
      <c r="A198" s="22">
        <v>6271</v>
      </c>
      <c r="B198" t="s">
        <v>334</v>
      </c>
      <c r="C198" s="22">
        <v>14</v>
      </c>
    </row>
    <row r="199" spans="1:3" x14ac:dyDescent="0.25">
      <c r="A199" s="22">
        <v>6272</v>
      </c>
      <c r="B199" t="s">
        <v>335</v>
      </c>
      <c r="C199" s="22">
        <v>11</v>
      </c>
    </row>
    <row r="200" spans="1:3" x14ac:dyDescent="0.25">
      <c r="A200" s="22">
        <v>6273</v>
      </c>
      <c r="B200" t="s">
        <v>336</v>
      </c>
      <c r="C200" s="22">
        <v>14</v>
      </c>
    </row>
    <row r="201" spans="1:3" x14ac:dyDescent="0.25">
      <c r="A201" s="22">
        <v>6274</v>
      </c>
      <c r="B201" t="s">
        <v>337</v>
      </c>
      <c r="C201" s="22">
        <v>14</v>
      </c>
    </row>
    <row r="202" spans="1:3" x14ac:dyDescent="0.25">
      <c r="A202" s="22">
        <v>6320</v>
      </c>
      <c r="B202" t="s">
        <v>338</v>
      </c>
      <c r="C202" s="22">
        <v>17</v>
      </c>
    </row>
    <row r="203" spans="1:3" x14ac:dyDescent="0.25">
      <c r="A203" s="22">
        <v>6330</v>
      </c>
      <c r="B203" t="s">
        <v>339</v>
      </c>
      <c r="C203" s="22">
        <v>16</v>
      </c>
    </row>
    <row r="204" spans="1:3" x14ac:dyDescent="0.25">
      <c r="A204" s="22">
        <v>6370</v>
      </c>
      <c r="B204" t="s">
        <v>340</v>
      </c>
      <c r="C204" s="22">
        <v>14</v>
      </c>
    </row>
    <row r="205" spans="1:3" x14ac:dyDescent="0.25">
      <c r="A205" s="22">
        <v>6371</v>
      </c>
      <c r="B205" t="s">
        <v>341</v>
      </c>
      <c r="C205" s="22">
        <v>12</v>
      </c>
    </row>
    <row r="206" spans="1:3" x14ac:dyDescent="0.25">
      <c r="A206" s="22">
        <v>6372</v>
      </c>
      <c r="B206" t="s">
        <v>342</v>
      </c>
      <c r="C206" s="22">
        <v>11</v>
      </c>
    </row>
    <row r="207" spans="1:3" x14ac:dyDescent="0.25">
      <c r="A207" s="22">
        <v>6420</v>
      </c>
      <c r="B207" t="s">
        <v>343</v>
      </c>
      <c r="C207" s="22">
        <v>17</v>
      </c>
    </row>
    <row r="208" spans="1:3" x14ac:dyDescent="0.25">
      <c r="A208" s="22">
        <v>6430</v>
      </c>
      <c r="B208" t="s">
        <v>344</v>
      </c>
      <c r="C208" s="22">
        <v>16</v>
      </c>
    </row>
    <row r="209" spans="1:3" x14ac:dyDescent="0.25">
      <c r="A209" s="22">
        <v>6460</v>
      </c>
      <c r="B209" t="s">
        <v>345</v>
      </c>
      <c r="C209" s="22">
        <v>15</v>
      </c>
    </row>
    <row r="210" spans="1:3" x14ac:dyDescent="0.25">
      <c r="A210" s="22">
        <v>6461</v>
      </c>
      <c r="B210" t="s">
        <v>346</v>
      </c>
      <c r="C210" s="22">
        <v>14</v>
      </c>
    </row>
    <row r="211" spans="1:3" x14ac:dyDescent="0.25">
      <c r="A211" s="23">
        <v>6462</v>
      </c>
      <c r="B211" t="s">
        <v>347</v>
      </c>
      <c r="C211" s="22">
        <v>14</v>
      </c>
    </row>
    <row r="212" spans="1:3" x14ac:dyDescent="0.25">
      <c r="A212" s="22">
        <v>6470</v>
      </c>
      <c r="B212" t="s">
        <v>348</v>
      </c>
      <c r="C212" s="22">
        <v>14</v>
      </c>
    </row>
    <row r="213" spans="1:3" x14ac:dyDescent="0.25">
      <c r="A213" s="23">
        <v>6472</v>
      </c>
      <c r="B213" t="s">
        <v>349</v>
      </c>
      <c r="C213" s="22">
        <v>11</v>
      </c>
    </row>
    <row r="214" spans="1:3" x14ac:dyDescent="0.25">
      <c r="A214" s="22">
        <v>6601</v>
      </c>
      <c r="B214" t="s">
        <v>350</v>
      </c>
      <c r="C214" s="22">
        <v>20</v>
      </c>
    </row>
    <row r="215" spans="1:3" x14ac:dyDescent="0.25">
      <c r="A215" s="22">
        <v>6610</v>
      </c>
      <c r="B215" t="s">
        <v>351</v>
      </c>
      <c r="C215" s="22">
        <v>18</v>
      </c>
    </row>
    <row r="216" spans="1:3" x14ac:dyDescent="0.25">
      <c r="A216" s="22">
        <v>6620</v>
      </c>
      <c r="B216" t="s">
        <v>352</v>
      </c>
      <c r="C216" s="22">
        <v>17</v>
      </c>
    </row>
    <row r="217" spans="1:3" x14ac:dyDescent="0.25">
      <c r="A217" s="22">
        <v>6670</v>
      </c>
      <c r="B217" t="s">
        <v>353</v>
      </c>
      <c r="C217" s="22">
        <v>14</v>
      </c>
    </row>
    <row r="218" spans="1:3" x14ac:dyDescent="0.25">
      <c r="A218" s="22">
        <v>6672</v>
      </c>
      <c r="B218" t="s">
        <v>354</v>
      </c>
      <c r="C218" s="22">
        <v>12</v>
      </c>
    </row>
    <row r="219" spans="1:3" x14ac:dyDescent="0.25">
      <c r="A219" s="22">
        <v>6720</v>
      </c>
      <c r="B219" t="s">
        <v>355</v>
      </c>
      <c r="C219" s="22">
        <v>17</v>
      </c>
    </row>
    <row r="220" spans="1:3" x14ac:dyDescent="0.25">
      <c r="A220" s="22">
        <v>6730</v>
      </c>
      <c r="B220" t="s">
        <v>356</v>
      </c>
      <c r="C220" s="22">
        <v>16</v>
      </c>
    </row>
    <row r="221" spans="1:3" x14ac:dyDescent="0.25">
      <c r="A221" s="22">
        <v>6750</v>
      </c>
      <c r="B221" t="s">
        <v>357</v>
      </c>
      <c r="C221" s="22">
        <v>14</v>
      </c>
    </row>
    <row r="222" spans="1:3" x14ac:dyDescent="0.25">
      <c r="A222" s="22">
        <v>6770</v>
      </c>
      <c r="B222" t="s">
        <v>358</v>
      </c>
      <c r="C222" s="22">
        <v>14</v>
      </c>
    </row>
    <row r="223" spans="1:3" x14ac:dyDescent="0.25">
      <c r="A223" s="22">
        <v>6771</v>
      </c>
      <c r="B223" s="75" t="s">
        <v>359</v>
      </c>
      <c r="C223" s="22">
        <v>11</v>
      </c>
    </row>
  </sheetData>
  <autoFilter ref="A1:K220" xr:uid="{00000000-0009-0000-0000-000007000000}"/>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tabColor theme="5" tint="0.79998168889431442"/>
  </sheetPr>
  <dimension ref="A2:AY43"/>
  <sheetViews>
    <sheetView workbookViewId="0">
      <selection activeCell="B6" sqref="B6:AW23"/>
    </sheetView>
  </sheetViews>
  <sheetFormatPr defaultColWidth="9.109375" defaultRowHeight="13.2" x14ac:dyDescent="0.25"/>
  <cols>
    <col min="2" max="2" width="11.33203125" customWidth="1"/>
    <col min="7" max="7" width="8.44140625" customWidth="1"/>
  </cols>
  <sheetData>
    <row r="2" spans="1:51" ht="18" x14ac:dyDescent="0.25">
      <c r="A2" s="27" t="s">
        <v>385</v>
      </c>
      <c r="B2" s="7"/>
      <c r="C2" s="7"/>
      <c r="D2" s="7"/>
      <c r="E2" s="7"/>
      <c r="F2" s="8"/>
      <c r="G2" s="28"/>
      <c r="H2" s="7"/>
      <c r="I2" s="7"/>
      <c r="J2" s="8"/>
      <c r="K2" s="7"/>
      <c r="L2" s="7"/>
      <c r="M2" s="8"/>
      <c r="N2" s="8"/>
      <c r="O2" s="8"/>
      <c r="P2" s="8"/>
      <c r="Q2" s="7"/>
      <c r="R2" s="8"/>
      <c r="S2" s="7"/>
      <c r="T2" s="8"/>
      <c r="U2" s="7"/>
      <c r="V2" s="7"/>
      <c r="W2" s="7"/>
      <c r="X2" s="7"/>
      <c r="Y2" s="7"/>
      <c r="Z2" s="7"/>
      <c r="AA2" s="7"/>
      <c r="AB2" s="7"/>
      <c r="AC2" s="7"/>
      <c r="AD2" s="7"/>
      <c r="AE2" s="7"/>
      <c r="AF2" s="7"/>
      <c r="AG2" s="7"/>
      <c r="AH2" s="7"/>
      <c r="AI2" s="7"/>
      <c r="AJ2" s="7"/>
      <c r="AK2" s="7"/>
      <c r="AL2" s="7"/>
      <c r="AM2" s="7"/>
      <c r="AN2" s="7"/>
      <c r="AO2" s="7"/>
      <c r="AP2" s="7"/>
      <c r="AQ2" s="7"/>
      <c r="AR2" s="7"/>
      <c r="AS2" s="7"/>
      <c r="AT2" s="7"/>
      <c r="AU2" s="7"/>
    </row>
    <row r="3" spans="1:51" ht="15.6" x14ac:dyDescent="0.3">
      <c r="A3" s="9"/>
      <c r="B3" s="10"/>
      <c r="C3" s="11"/>
      <c r="D3" s="11"/>
      <c r="E3" s="11"/>
      <c r="F3" s="12"/>
      <c r="G3" s="11"/>
      <c r="H3" s="11"/>
      <c r="I3" s="11"/>
      <c r="J3" s="12"/>
      <c r="K3" s="11"/>
      <c r="L3" s="11"/>
      <c r="M3" s="13"/>
      <c r="N3" s="14"/>
      <c r="O3" s="12"/>
      <c r="P3" s="12"/>
      <c r="Q3" s="11"/>
      <c r="R3" s="12"/>
      <c r="S3" s="11"/>
      <c r="T3" s="12"/>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row>
    <row r="4" spans="1:51" ht="31.2" x14ac:dyDescent="0.3">
      <c r="A4" s="15" t="s">
        <v>371</v>
      </c>
      <c r="B4" s="16">
        <v>0</v>
      </c>
      <c r="C4" s="16">
        <v>1</v>
      </c>
      <c r="D4" s="16">
        <v>2</v>
      </c>
      <c r="E4" s="16">
        <v>3</v>
      </c>
      <c r="F4" s="16">
        <v>4</v>
      </c>
      <c r="G4" s="16">
        <v>5</v>
      </c>
      <c r="H4" s="16">
        <v>6</v>
      </c>
      <c r="I4" s="16">
        <v>7</v>
      </c>
      <c r="J4" s="16">
        <v>8</v>
      </c>
      <c r="K4" s="16">
        <v>9</v>
      </c>
      <c r="L4" s="16">
        <v>10</v>
      </c>
      <c r="M4" s="16">
        <v>11</v>
      </c>
      <c r="N4" s="16">
        <v>12</v>
      </c>
      <c r="O4" s="16">
        <v>13</v>
      </c>
      <c r="P4" s="16">
        <v>14</v>
      </c>
      <c r="Q4" s="16">
        <v>15</v>
      </c>
      <c r="R4" s="16">
        <v>16</v>
      </c>
      <c r="S4" s="16">
        <v>17</v>
      </c>
      <c r="T4" s="16">
        <v>18</v>
      </c>
      <c r="U4" s="16">
        <v>19</v>
      </c>
      <c r="V4" s="16">
        <v>20</v>
      </c>
      <c r="W4" s="16">
        <v>21</v>
      </c>
      <c r="X4" s="16">
        <v>22</v>
      </c>
      <c r="Y4" s="16">
        <v>23</v>
      </c>
      <c r="Z4" s="16">
        <v>24</v>
      </c>
      <c r="AA4" s="16">
        <v>25</v>
      </c>
      <c r="AB4" s="16">
        <v>26</v>
      </c>
      <c r="AC4" s="16">
        <v>27</v>
      </c>
      <c r="AD4" s="16">
        <v>28</v>
      </c>
      <c r="AE4" s="16">
        <v>29</v>
      </c>
      <c r="AF4" s="16">
        <v>30</v>
      </c>
      <c r="AG4" s="16">
        <v>31</v>
      </c>
      <c r="AH4" s="16">
        <v>32</v>
      </c>
      <c r="AI4" s="16">
        <v>33</v>
      </c>
      <c r="AJ4" s="16">
        <v>34</v>
      </c>
      <c r="AK4" s="16">
        <v>35</v>
      </c>
      <c r="AL4" s="16">
        <v>36</v>
      </c>
      <c r="AM4" s="16">
        <v>37</v>
      </c>
      <c r="AN4" s="16">
        <v>38</v>
      </c>
      <c r="AO4" s="16">
        <v>39</v>
      </c>
      <c r="AP4" s="16">
        <v>40</v>
      </c>
      <c r="AQ4" s="16">
        <v>41</v>
      </c>
      <c r="AR4" s="16">
        <v>42</v>
      </c>
      <c r="AS4" s="16">
        <v>43</v>
      </c>
      <c r="AT4" s="16">
        <v>44</v>
      </c>
      <c r="AU4" s="16">
        <v>45</v>
      </c>
      <c r="AV4" s="16">
        <v>46</v>
      </c>
      <c r="AW4" s="16">
        <v>47</v>
      </c>
      <c r="AX4" s="2"/>
      <c r="AY4" s="2"/>
    </row>
    <row r="5" spans="1:51" ht="15.6" x14ac:dyDescent="0.3">
      <c r="A5" s="15">
        <v>0</v>
      </c>
      <c r="B5" s="16"/>
      <c r="C5" s="16"/>
      <c r="D5" s="16"/>
      <c r="E5" s="16"/>
      <c r="F5" s="16"/>
      <c r="G5" s="16"/>
      <c r="H5" s="16"/>
      <c r="I5" s="16"/>
      <c r="J5" s="16"/>
      <c r="K5" s="16"/>
      <c r="L5" s="16"/>
      <c r="M5" s="16"/>
      <c r="N5" s="16"/>
      <c r="O5" s="16"/>
      <c r="P5" s="16"/>
      <c r="Q5" s="16"/>
      <c r="R5" s="16"/>
      <c r="S5" s="16"/>
      <c r="T5" s="16"/>
      <c r="U5" s="16"/>
      <c r="V5" s="16"/>
      <c r="W5" s="16"/>
      <c r="X5" s="16"/>
      <c r="Y5" s="16"/>
      <c r="Z5" s="16"/>
      <c r="AA5" s="16"/>
      <c r="AB5" s="16"/>
      <c r="AC5" s="16"/>
      <c r="AD5" s="16"/>
      <c r="AE5" s="16"/>
      <c r="AF5" s="16"/>
      <c r="AG5" s="16"/>
      <c r="AH5" s="16"/>
      <c r="AI5" s="16"/>
      <c r="AJ5" s="16"/>
      <c r="AK5" s="16"/>
      <c r="AL5" s="16"/>
      <c r="AM5" s="16"/>
      <c r="AN5" s="16"/>
      <c r="AO5" s="16"/>
      <c r="AP5" s="16"/>
      <c r="AQ5" s="16"/>
      <c r="AR5" s="16"/>
      <c r="AS5" s="16"/>
      <c r="AT5" s="16"/>
      <c r="AU5" s="16"/>
      <c r="AV5" s="16"/>
      <c r="AW5" s="16"/>
      <c r="AX5" s="2">
        <v>0</v>
      </c>
      <c r="AY5" s="2"/>
    </row>
    <row r="6" spans="1:51" ht="15.6" x14ac:dyDescent="0.25">
      <c r="A6" s="17">
        <v>4</v>
      </c>
      <c r="B6" s="18">
        <v>2367.17</v>
      </c>
      <c r="C6" s="18">
        <v>2410.6</v>
      </c>
      <c r="D6" s="18">
        <v>2451.5100000000002</v>
      </c>
      <c r="E6" s="18">
        <v>2490</v>
      </c>
      <c r="F6" s="18">
        <v>2526.15</v>
      </c>
      <c r="G6" s="18">
        <v>2560.09</v>
      </c>
      <c r="H6" s="18">
        <v>2591.89</v>
      </c>
      <c r="I6" s="18">
        <v>2621.67</v>
      </c>
      <c r="J6" s="18">
        <v>2649.54</v>
      </c>
      <c r="K6" s="18">
        <v>2675.59</v>
      </c>
      <c r="L6" s="18">
        <v>2699.92</v>
      </c>
      <c r="M6" s="18">
        <v>2722.64</v>
      </c>
      <c r="N6" s="18">
        <v>2743.81</v>
      </c>
      <c r="O6" s="18">
        <v>2763.56</v>
      </c>
      <c r="P6" s="18">
        <v>2781.96</v>
      </c>
      <c r="Q6" s="18">
        <v>2799.09</v>
      </c>
      <c r="R6" s="18">
        <v>2810.42</v>
      </c>
      <c r="S6" s="18">
        <v>2820.94</v>
      </c>
      <c r="T6" s="18">
        <v>2830.7</v>
      </c>
      <c r="U6" s="18">
        <v>2839.76</v>
      </c>
      <c r="V6" s="18">
        <v>2848.18</v>
      </c>
      <c r="W6" s="18">
        <v>2855.98</v>
      </c>
      <c r="X6" s="18">
        <v>2863.21</v>
      </c>
      <c r="Y6" s="18">
        <v>2869.93</v>
      </c>
      <c r="Z6" s="18">
        <v>2876.16</v>
      </c>
      <c r="AA6" s="18">
        <v>2881.93</v>
      </c>
      <c r="AB6" s="18">
        <v>2887.27</v>
      </c>
      <c r="AC6" s="18">
        <v>2892.22</v>
      </c>
      <c r="AD6" s="18">
        <v>2896.82</v>
      </c>
      <c r="AE6" s="18">
        <v>2901.08</v>
      </c>
      <c r="AF6" s="18">
        <v>2905.02</v>
      </c>
      <c r="AG6" s="18">
        <v>2908.66</v>
      </c>
      <c r="AH6" s="18">
        <v>2912.04</v>
      </c>
      <c r="AI6" s="18">
        <v>2915.18</v>
      </c>
      <c r="AJ6" s="18">
        <v>2918.07</v>
      </c>
      <c r="AK6" s="18">
        <v>2920.76</v>
      </c>
      <c r="AL6" s="18">
        <v>2920.76</v>
      </c>
      <c r="AM6" s="18">
        <v>2920.76</v>
      </c>
      <c r="AN6" s="18">
        <v>2920.76</v>
      </c>
      <c r="AO6" s="18">
        <v>2920.76</v>
      </c>
      <c r="AP6" s="18">
        <v>2920.76</v>
      </c>
      <c r="AQ6" s="18">
        <v>2920.76</v>
      </c>
      <c r="AR6" s="18">
        <v>2920.76</v>
      </c>
      <c r="AS6" s="18">
        <v>2920.76</v>
      </c>
      <c r="AT6" s="18">
        <v>2920.76</v>
      </c>
      <c r="AU6" s="18">
        <v>2920.76</v>
      </c>
      <c r="AV6" s="18">
        <v>2920.76</v>
      </c>
      <c r="AW6" s="18">
        <v>2920.76</v>
      </c>
      <c r="AX6" s="19">
        <v>1</v>
      </c>
      <c r="AY6" s="19"/>
    </row>
    <row r="7" spans="1:51" ht="15.6" x14ac:dyDescent="0.25">
      <c r="A7" s="17">
        <v>5</v>
      </c>
      <c r="B7" s="18">
        <v>2379.86</v>
      </c>
      <c r="C7" s="18">
        <v>2432.35</v>
      </c>
      <c r="D7" s="18">
        <v>2473.27</v>
      </c>
      <c r="E7" s="18">
        <v>2511.7600000000002</v>
      </c>
      <c r="F7" s="18">
        <v>2547.9</v>
      </c>
      <c r="G7" s="18">
        <v>2581.83</v>
      </c>
      <c r="H7" s="18">
        <v>2622.7</v>
      </c>
      <c r="I7" s="18">
        <v>2652.5</v>
      </c>
      <c r="J7" s="18">
        <v>2680.36</v>
      </c>
      <c r="K7" s="18">
        <v>2706.41</v>
      </c>
      <c r="L7" s="18">
        <v>2730.74</v>
      </c>
      <c r="M7" s="18">
        <v>2762.51</v>
      </c>
      <c r="N7" s="18">
        <v>2783.7</v>
      </c>
      <c r="O7" s="18">
        <v>2803.44</v>
      </c>
      <c r="P7" s="18">
        <v>2821.85</v>
      </c>
      <c r="Q7" s="18">
        <v>2838.98</v>
      </c>
      <c r="R7" s="18">
        <v>2859.37</v>
      </c>
      <c r="S7" s="18">
        <v>2869.89</v>
      </c>
      <c r="T7" s="18">
        <v>2879.65</v>
      </c>
      <c r="U7" s="18">
        <v>2888.72</v>
      </c>
      <c r="V7" s="18">
        <v>2897.13</v>
      </c>
      <c r="W7" s="18">
        <v>2914.01</v>
      </c>
      <c r="X7" s="18">
        <v>2921.24</v>
      </c>
      <c r="Y7" s="18">
        <v>2927.96</v>
      </c>
      <c r="Z7" s="18">
        <v>2934.18</v>
      </c>
      <c r="AA7" s="18">
        <v>2939.94</v>
      </c>
      <c r="AB7" s="18">
        <v>2954.37</v>
      </c>
      <c r="AC7" s="18">
        <v>2959.32</v>
      </c>
      <c r="AD7" s="18">
        <v>2963.91</v>
      </c>
      <c r="AE7" s="18">
        <v>2968.16</v>
      </c>
      <c r="AF7" s="18">
        <v>2972.1</v>
      </c>
      <c r="AG7" s="18">
        <v>2984.76</v>
      </c>
      <c r="AH7" s="18">
        <v>2988.14</v>
      </c>
      <c r="AI7" s="18">
        <v>2991.27</v>
      </c>
      <c r="AJ7" s="18">
        <v>2994.17</v>
      </c>
      <c r="AK7" s="18">
        <v>2996.86</v>
      </c>
      <c r="AL7" s="18">
        <v>2996.86</v>
      </c>
      <c r="AM7" s="18">
        <v>2996.86</v>
      </c>
      <c r="AN7" s="18">
        <v>2996.86</v>
      </c>
      <c r="AO7" s="18">
        <v>2996.86</v>
      </c>
      <c r="AP7" s="18">
        <v>2996.86</v>
      </c>
      <c r="AQ7" s="18">
        <v>2996.86</v>
      </c>
      <c r="AR7" s="18">
        <v>2996.86</v>
      </c>
      <c r="AS7" s="18">
        <v>2996.86</v>
      </c>
      <c r="AT7" s="18">
        <v>2996.86</v>
      </c>
      <c r="AU7" s="18">
        <v>2996.86</v>
      </c>
      <c r="AV7" s="18">
        <v>2996.86</v>
      </c>
      <c r="AW7" s="18">
        <v>2996.86</v>
      </c>
      <c r="AX7" s="19">
        <v>2</v>
      </c>
      <c r="AY7" s="19"/>
    </row>
    <row r="8" spans="1:51" ht="15.6" x14ac:dyDescent="0.25">
      <c r="A8" s="17">
        <v>6</v>
      </c>
      <c r="B8" s="18">
        <v>2415.52</v>
      </c>
      <c r="C8" s="18">
        <v>2471.21</v>
      </c>
      <c r="D8" s="18">
        <v>2515.16</v>
      </c>
      <c r="E8" s="18">
        <v>2556.54</v>
      </c>
      <c r="F8" s="18">
        <v>2595.46</v>
      </c>
      <c r="G8" s="18">
        <v>2632</v>
      </c>
      <c r="H8" s="18">
        <v>2675.35</v>
      </c>
      <c r="I8" s="18">
        <v>2707.48</v>
      </c>
      <c r="J8" s="18">
        <v>2737.54</v>
      </c>
      <c r="K8" s="18">
        <v>2765.68</v>
      </c>
      <c r="L8" s="18">
        <v>2791.97</v>
      </c>
      <c r="M8" s="18">
        <v>2825.59</v>
      </c>
      <c r="N8" s="18">
        <v>2848.49</v>
      </c>
      <c r="O8" s="18">
        <v>2869.87</v>
      </c>
      <c r="P8" s="18">
        <v>2889.77</v>
      </c>
      <c r="Q8" s="18">
        <v>2908.33</v>
      </c>
      <c r="R8" s="18">
        <v>2929.91</v>
      </c>
      <c r="S8" s="18">
        <v>2941.55</v>
      </c>
      <c r="T8" s="18">
        <v>2952.37</v>
      </c>
      <c r="U8" s="18">
        <v>2962.4</v>
      </c>
      <c r="V8" s="18">
        <v>2971.71</v>
      </c>
      <c r="W8" s="18">
        <v>2989.42</v>
      </c>
      <c r="X8" s="18">
        <v>2997.44</v>
      </c>
      <c r="Y8" s="18">
        <v>3004.88</v>
      </c>
      <c r="Z8" s="18">
        <v>3011.76</v>
      </c>
      <c r="AA8" s="18">
        <v>3018.17</v>
      </c>
      <c r="AB8" s="18">
        <v>3033.16</v>
      </c>
      <c r="AC8" s="18">
        <v>3038.65</v>
      </c>
      <c r="AD8" s="18">
        <v>3043.74</v>
      </c>
      <c r="AE8" s="18">
        <v>3048.46</v>
      </c>
      <c r="AF8" s="18">
        <v>3052.83</v>
      </c>
      <c r="AG8" s="18">
        <v>3065.89</v>
      </c>
      <c r="AH8" s="18">
        <v>3069.63</v>
      </c>
      <c r="AI8" s="18">
        <v>3073.1</v>
      </c>
      <c r="AJ8" s="18">
        <v>3076.32</v>
      </c>
      <c r="AK8" s="18">
        <v>3079.3</v>
      </c>
      <c r="AL8" s="18">
        <v>3079.3</v>
      </c>
      <c r="AM8" s="18">
        <v>3079.3</v>
      </c>
      <c r="AN8" s="18">
        <v>3079.3</v>
      </c>
      <c r="AO8" s="18">
        <v>3079.3</v>
      </c>
      <c r="AP8" s="18">
        <v>3079.3</v>
      </c>
      <c r="AQ8" s="18">
        <v>3079.3</v>
      </c>
      <c r="AR8" s="18">
        <v>3079.3</v>
      </c>
      <c r="AS8" s="18">
        <v>3079.3</v>
      </c>
      <c r="AT8" s="18">
        <v>3079.3</v>
      </c>
      <c r="AU8" s="18">
        <v>3079.3</v>
      </c>
      <c r="AV8" s="18">
        <v>3079.3</v>
      </c>
      <c r="AW8" s="18">
        <v>3079.3</v>
      </c>
      <c r="AX8" s="19">
        <v>3</v>
      </c>
      <c r="AY8" s="19"/>
    </row>
    <row r="9" spans="1:51" ht="15.6" x14ac:dyDescent="0.25">
      <c r="A9" s="17">
        <v>7</v>
      </c>
      <c r="B9" s="18">
        <v>2464.5300000000002</v>
      </c>
      <c r="C9" s="18">
        <v>2523.63</v>
      </c>
      <c r="D9" s="18">
        <v>2570.84</v>
      </c>
      <c r="E9" s="18">
        <v>2615.34</v>
      </c>
      <c r="F9" s="18">
        <v>2657.21</v>
      </c>
      <c r="G9" s="18">
        <v>2696.57</v>
      </c>
      <c r="H9" s="18">
        <v>2742.58</v>
      </c>
      <c r="I9" s="18">
        <v>2777.22</v>
      </c>
      <c r="J9" s="18">
        <v>2809.67</v>
      </c>
      <c r="K9" s="18">
        <v>2840.05</v>
      </c>
      <c r="L9" s="18">
        <v>2868.45</v>
      </c>
      <c r="M9" s="18">
        <v>2904.05</v>
      </c>
      <c r="N9" s="18">
        <v>2928.83</v>
      </c>
      <c r="O9" s="18">
        <v>2951.93</v>
      </c>
      <c r="P9" s="18">
        <v>2973.48</v>
      </c>
      <c r="Q9" s="18">
        <v>2993.56</v>
      </c>
      <c r="R9" s="18">
        <v>3016.45</v>
      </c>
      <c r="S9" s="18">
        <v>3029.3</v>
      </c>
      <c r="T9" s="18">
        <v>3041.22</v>
      </c>
      <c r="U9" s="18">
        <v>3052.3</v>
      </c>
      <c r="V9" s="18">
        <v>3062.58</v>
      </c>
      <c r="W9" s="18">
        <v>3081.19</v>
      </c>
      <c r="X9" s="18">
        <v>3090.06</v>
      </c>
      <c r="Y9" s="18">
        <v>3098.28</v>
      </c>
      <c r="Z9" s="18">
        <v>3105.9</v>
      </c>
      <c r="AA9" s="18">
        <v>3112.96</v>
      </c>
      <c r="AB9" s="18">
        <v>3128.58</v>
      </c>
      <c r="AC9" s="18">
        <v>3134.66</v>
      </c>
      <c r="AD9" s="18">
        <v>3140.29</v>
      </c>
      <c r="AE9" s="18">
        <v>3145.5</v>
      </c>
      <c r="AF9" s="18">
        <v>3150.34</v>
      </c>
      <c r="AG9" s="18">
        <v>3163.82</v>
      </c>
      <c r="AH9" s="18">
        <v>3167.97</v>
      </c>
      <c r="AI9" s="18">
        <v>3171.81</v>
      </c>
      <c r="AJ9" s="18">
        <v>3175.37</v>
      </c>
      <c r="AK9" s="18">
        <v>3178.67</v>
      </c>
      <c r="AL9" s="18">
        <v>3178.67</v>
      </c>
      <c r="AM9" s="18">
        <v>3178.67</v>
      </c>
      <c r="AN9" s="18">
        <v>3178.67</v>
      </c>
      <c r="AO9" s="18">
        <v>3178.67</v>
      </c>
      <c r="AP9" s="18">
        <v>3178.67</v>
      </c>
      <c r="AQ9" s="18">
        <v>3178.67</v>
      </c>
      <c r="AR9" s="18">
        <v>3178.67</v>
      </c>
      <c r="AS9" s="18">
        <v>3178.67</v>
      </c>
      <c r="AT9" s="18">
        <v>3178.67</v>
      </c>
      <c r="AU9" s="18">
        <v>3178.67</v>
      </c>
      <c r="AV9" s="18">
        <v>3178.67</v>
      </c>
      <c r="AW9" s="18">
        <v>3178.67</v>
      </c>
      <c r="AX9" s="19">
        <v>4</v>
      </c>
      <c r="AY9" s="19"/>
    </row>
    <row r="10" spans="1:51" ht="15.6" x14ac:dyDescent="0.25">
      <c r="A10" s="17">
        <v>8</v>
      </c>
      <c r="B10" s="18">
        <v>2520.5500000000002</v>
      </c>
      <c r="C10" s="18">
        <v>2582.54</v>
      </c>
      <c r="D10" s="18">
        <v>2632.53</v>
      </c>
      <c r="E10" s="18">
        <v>2679.66</v>
      </c>
      <c r="F10" s="18">
        <v>2724.05</v>
      </c>
      <c r="G10" s="18">
        <v>2765.79</v>
      </c>
      <c r="H10" s="18">
        <v>2814.06</v>
      </c>
      <c r="I10" s="18">
        <v>2850.84</v>
      </c>
      <c r="J10" s="18">
        <v>2885.31</v>
      </c>
      <c r="K10" s="18">
        <v>2917.59</v>
      </c>
      <c r="L10" s="18">
        <v>2947.77</v>
      </c>
      <c r="M10" s="18">
        <v>2985.06</v>
      </c>
      <c r="N10" s="18">
        <v>3011.4</v>
      </c>
      <c r="O10" s="18">
        <v>3035.98</v>
      </c>
      <c r="P10" s="18">
        <v>3058.93</v>
      </c>
      <c r="Q10" s="18">
        <v>3080.3</v>
      </c>
      <c r="R10" s="18">
        <v>3109.27</v>
      </c>
      <c r="S10" s="18">
        <v>3127.81</v>
      </c>
      <c r="T10" s="18">
        <v>3145.06</v>
      </c>
      <c r="U10" s="18">
        <v>3161.11</v>
      </c>
      <c r="V10" s="18">
        <v>3176.03</v>
      </c>
      <c r="W10" s="18">
        <v>3198.96</v>
      </c>
      <c r="X10" s="18">
        <v>3211.84</v>
      </c>
      <c r="Y10" s="18">
        <v>3223.81</v>
      </c>
      <c r="Z10" s="18">
        <v>3234.92</v>
      </c>
      <c r="AA10" s="18">
        <v>3245.22</v>
      </c>
      <c r="AB10" s="18">
        <v>3263.86</v>
      </c>
      <c r="AC10" s="18">
        <v>3272.74</v>
      </c>
      <c r="AD10" s="18">
        <v>3280.98</v>
      </c>
      <c r="AE10" s="18">
        <v>3288.62</v>
      </c>
      <c r="AF10" s="18">
        <v>3295.69</v>
      </c>
      <c r="AG10" s="18">
        <v>3311.27</v>
      </c>
      <c r="AH10" s="18">
        <v>3317.35</v>
      </c>
      <c r="AI10" s="18">
        <v>3322.99</v>
      </c>
      <c r="AJ10" s="18">
        <v>3328.22</v>
      </c>
      <c r="AK10" s="18">
        <v>3333.06</v>
      </c>
      <c r="AL10" s="18">
        <v>3333.06</v>
      </c>
      <c r="AM10" s="18">
        <v>3333.06</v>
      </c>
      <c r="AN10" s="18">
        <v>3333.06</v>
      </c>
      <c r="AO10" s="18">
        <v>3333.06</v>
      </c>
      <c r="AP10" s="18">
        <v>3333.06</v>
      </c>
      <c r="AQ10" s="18">
        <v>3333.06</v>
      </c>
      <c r="AR10" s="18">
        <v>3333.06</v>
      </c>
      <c r="AS10" s="18">
        <v>3333.06</v>
      </c>
      <c r="AT10" s="18">
        <v>3333.06</v>
      </c>
      <c r="AU10" s="18">
        <v>3333.06</v>
      </c>
      <c r="AV10" s="18">
        <v>3333.06</v>
      </c>
      <c r="AW10" s="18">
        <v>3333.06</v>
      </c>
      <c r="AX10" s="19">
        <v>5</v>
      </c>
      <c r="AY10" s="19"/>
    </row>
    <row r="11" spans="1:51" ht="15.6" x14ac:dyDescent="0.25">
      <c r="A11" s="17">
        <v>9</v>
      </c>
      <c r="B11" s="18">
        <v>2590.5500000000002</v>
      </c>
      <c r="C11" s="18">
        <v>2654.02</v>
      </c>
      <c r="D11" s="18">
        <v>2705.4</v>
      </c>
      <c r="E11" s="18">
        <v>2753.85</v>
      </c>
      <c r="F11" s="18">
        <v>2799.47</v>
      </c>
      <c r="G11" s="18">
        <v>2842.38</v>
      </c>
      <c r="H11" s="18">
        <v>2891.73</v>
      </c>
      <c r="I11" s="18">
        <v>2929.53</v>
      </c>
      <c r="J11" s="18">
        <v>2964.96</v>
      </c>
      <c r="K11" s="18">
        <v>2998.12</v>
      </c>
      <c r="L11" s="18">
        <v>3029.15</v>
      </c>
      <c r="M11" s="18">
        <v>3067.21</v>
      </c>
      <c r="N11" s="18">
        <v>3094.29</v>
      </c>
      <c r="O11" s="18">
        <v>3119.57</v>
      </c>
      <c r="P11" s="18">
        <v>3143.13</v>
      </c>
      <c r="Q11" s="18">
        <v>3165.1</v>
      </c>
      <c r="R11" s="18">
        <v>3190.74</v>
      </c>
      <c r="S11" s="18">
        <v>3206.14</v>
      </c>
      <c r="T11" s="18">
        <v>3220.46</v>
      </c>
      <c r="U11" s="18">
        <v>3233.76</v>
      </c>
      <c r="V11" s="18">
        <v>3246.12</v>
      </c>
      <c r="W11" s="18">
        <v>3266.66</v>
      </c>
      <c r="X11" s="18">
        <v>3277.32</v>
      </c>
      <c r="Y11" s="18">
        <v>3287.2</v>
      </c>
      <c r="Z11" s="18">
        <v>3296.38</v>
      </c>
      <c r="AA11" s="18">
        <v>3304.88</v>
      </c>
      <c r="AB11" s="18">
        <v>3321.84</v>
      </c>
      <c r="AC11" s="18">
        <v>3329.17</v>
      </c>
      <c r="AD11" s="18">
        <v>3335.94</v>
      </c>
      <c r="AE11" s="18">
        <v>3342.23</v>
      </c>
      <c r="AF11" s="18">
        <v>3348.07</v>
      </c>
      <c r="AG11" s="18">
        <v>3362.46</v>
      </c>
      <c r="AH11" s="18">
        <v>3367.46</v>
      </c>
      <c r="AI11" s="18">
        <v>3372.1</v>
      </c>
      <c r="AJ11" s="18">
        <v>3376.4</v>
      </c>
      <c r="AK11" s="18">
        <v>3380.37</v>
      </c>
      <c r="AL11" s="18">
        <v>3380.37</v>
      </c>
      <c r="AM11" s="18">
        <v>3380.37</v>
      </c>
      <c r="AN11" s="18">
        <v>3380.37</v>
      </c>
      <c r="AO11" s="18">
        <v>3380.37</v>
      </c>
      <c r="AP11" s="18">
        <v>3380.37</v>
      </c>
      <c r="AQ11" s="18">
        <v>3380.37</v>
      </c>
      <c r="AR11" s="18">
        <v>3380.37</v>
      </c>
      <c r="AS11" s="18">
        <v>3380.37</v>
      </c>
      <c r="AT11" s="18">
        <v>3380.37</v>
      </c>
      <c r="AU11" s="18">
        <v>3380.37</v>
      </c>
      <c r="AV11" s="18">
        <v>3380.37</v>
      </c>
      <c r="AW11" s="18">
        <v>3380.37</v>
      </c>
      <c r="AX11" s="19">
        <v>6</v>
      </c>
      <c r="AY11" s="19"/>
    </row>
    <row r="12" spans="1:51" ht="15.6" x14ac:dyDescent="0.25">
      <c r="A12" s="17">
        <v>10</v>
      </c>
      <c r="B12" s="18">
        <v>2674.58</v>
      </c>
      <c r="C12" s="18">
        <v>2739.81</v>
      </c>
      <c r="D12" s="18">
        <v>2792.85</v>
      </c>
      <c r="E12" s="18">
        <v>2842.87</v>
      </c>
      <c r="F12" s="18">
        <v>2889.97</v>
      </c>
      <c r="G12" s="18">
        <v>2934.26</v>
      </c>
      <c r="H12" s="18">
        <v>2984.93</v>
      </c>
      <c r="I12" s="18">
        <v>3023.95</v>
      </c>
      <c r="J12" s="18">
        <v>3060.53</v>
      </c>
      <c r="K12" s="18">
        <v>3094.77</v>
      </c>
      <c r="L12" s="18">
        <v>3126.8</v>
      </c>
      <c r="M12" s="18">
        <v>3165.81</v>
      </c>
      <c r="N12" s="18">
        <v>3193.76</v>
      </c>
      <c r="O12" s="18">
        <v>3219.86</v>
      </c>
      <c r="P12" s="18">
        <v>3244.19</v>
      </c>
      <c r="Q12" s="18">
        <v>3266.87</v>
      </c>
      <c r="R12" s="18">
        <v>3293.05</v>
      </c>
      <c r="S12" s="18">
        <v>3308.95</v>
      </c>
      <c r="T12" s="18">
        <v>3323.73</v>
      </c>
      <c r="U12" s="18">
        <v>3337.47</v>
      </c>
      <c r="V12" s="18">
        <v>3350.23</v>
      </c>
      <c r="W12" s="18">
        <v>3371.14</v>
      </c>
      <c r="X12" s="18">
        <v>3382.14</v>
      </c>
      <c r="Y12" s="18">
        <v>3392.34</v>
      </c>
      <c r="Z12" s="18">
        <v>3401.82</v>
      </c>
      <c r="AA12" s="18">
        <v>3410.6</v>
      </c>
      <c r="AB12" s="18">
        <v>3427.82</v>
      </c>
      <c r="AC12" s="18">
        <v>3435.36</v>
      </c>
      <c r="AD12" s="18">
        <v>3442.38</v>
      </c>
      <c r="AE12" s="18">
        <v>3448.87</v>
      </c>
      <c r="AF12" s="18">
        <v>3454.89</v>
      </c>
      <c r="AG12" s="18">
        <v>3469.46</v>
      </c>
      <c r="AH12" s="18">
        <v>3474.63</v>
      </c>
      <c r="AI12" s="18">
        <v>3479.42</v>
      </c>
      <c r="AJ12" s="18">
        <v>3483.85</v>
      </c>
      <c r="AK12" s="18">
        <v>3487.95</v>
      </c>
      <c r="AL12" s="18">
        <v>3487.95</v>
      </c>
      <c r="AM12" s="18">
        <v>3487.95</v>
      </c>
      <c r="AN12" s="18">
        <v>3487.95</v>
      </c>
      <c r="AO12" s="18">
        <v>3487.95</v>
      </c>
      <c r="AP12" s="18">
        <v>3487.95</v>
      </c>
      <c r="AQ12" s="18">
        <v>3487.95</v>
      </c>
      <c r="AR12" s="18">
        <v>3487.95</v>
      </c>
      <c r="AS12" s="18">
        <v>3487.95</v>
      </c>
      <c r="AT12" s="18">
        <v>3487.95</v>
      </c>
      <c r="AU12" s="18">
        <v>3487.95</v>
      </c>
      <c r="AV12" s="18">
        <v>3487.95</v>
      </c>
      <c r="AW12" s="18">
        <v>3487.95</v>
      </c>
      <c r="AX12" s="19">
        <v>7</v>
      </c>
      <c r="AY12" s="19"/>
    </row>
    <row r="13" spans="1:51" ht="15.6" x14ac:dyDescent="0.25">
      <c r="A13" s="17">
        <v>11</v>
      </c>
      <c r="B13" s="18">
        <v>2779.6</v>
      </c>
      <c r="C13" s="18">
        <v>2837.96</v>
      </c>
      <c r="D13" s="18">
        <v>2893.09</v>
      </c>
      <c r="E13" s="18">
        <v>2945.08</v>
      </c>
      <c r="F13" s="18">
        <v>2994.03</v>
      </c>
      <c r="G13" s="18">
        <v>3040.05</v>
      </c>
      <c r="H13" s="18">
        <v>3083.28</v>
      </c>
      <c r="I13" s="18">
        <v>3123.84</v>
      </c>
      <c r="J13" s="18">
        <v>3161.85</v>
      </c>
      <c r="K13" s="18">
        <v>3197.44</v>
      </c>
      <c r="L13" s="18">
        <v>3230.74</v>
      </c>
      <c r="M13" s="18">
        <v>3261.85</v>
      </c>
      <c r="N13" s="18">
        <v>3290.91</v>
      </c>
      <c r="O13" s="18">
        <v>3318.03</v>
      </c>
      <c r="P13" s="18">
        <v>3343.3</v>
      </c>
      <c r="Q13" s="18">
        <v>3366.88</v>
      </c>
      <c r="R13" s="18">
        <v>3384.66</v>
      </c>
      <c r="S13" s="18">
        <v>3401.18</v>
      </c>
      <c r="T13" s="18">
        <v>3416.55</v>
      </c>
      <c r="U13" s="18">
        <v>3430.83</v>
      </c>
      <c r="V13" s="18">
        <v>3444.08</v>
      </c>
      <c r="W13" s="18">
        <v>3456.39</v>
      </c>
      <c r="X13" s="18">
        <v>3467.83</v>
      </c>
      <c r="Y13" s="18">
        <v>3478.44</v>
      </c>
      <c r="Z13" s="18">
        <v>3488.27</v>
      </c>
      <c r="AA13" s="18">
        <v>3497.41</v>
      </c>
      <c r="AB13" s="18">
        <v>3505.88</v>
      </c>
      <c r="AC13" s="18">
        <v>3513.72</v>
      </c>
      <c r="AD13" s="18">
        <v>3521</v>
      </c>
      <c r="AE13" s="18">
        <v>3527.75</v>
      </c>
      <c r="AF13" s="18">
        <v>3534</v>
      </c>
      <c r="AG13" s="18">
        <v>3539.8</v>
      </c>
      <c r="AH13" s="18">
        <v>3545.16</v>
      </c>
      <c r="AI13" s="18">
        <v>3550.13</v>
      </c>
      <c r="AJ13" s="18">
        <v>3554.74</v>
      </c>
      <c r="AK13" s="18">
        <v>3559.01</v>
      </c>
      <c r="AL13" s="18">
        <v>3559.01</v>
      </c>
      <c r="AM13" s="18">
        <v>3559.01</v>
      </c>
      <c r="AN13" s="18">
        <v>3559.01</v>
      </c>
      <c r="AO13" s="18">
        <v>3559.01</v>
      </c>
      <c r="AP13" s="18">
        <v>3559.01</v>
      </c>
      <c r="AQ13" s="18">
        <v>3559.01</v>
      </c>
      <c r="AR13" s="18">
        <v>3559.01</v>
      </c>
      <c r="AS13" s="18">
        <v>3559.01</v>
      </c>
      <c r="AT13" s="18">
        <v>3559.01</v>
      </c>
      <c r="AU13" s="18">
        <v>3559.01</v>
      </c>
      <c r="AV13" s="18">
        <v>3559.01</v>
      </c>
      <c r="AW13" s="18">
        <v>3559.01</v>
      </c>
      <c r="AX13" s="19">
        <v>8</v>
      </c>
      <c r="AY13" s="19"/>
    </row>
    <row r="14" spans="1:51" ht="15.6" x14ac:dyDescent="0.25">
      <c r="A14" s="17">
        <v>12</v>
      </c>
      <c r="B14" s="18">
        <v>2905.63</v>
      </c>
      <c r="C14" s="18">
        <v>2978.27</v>
      </c>
      <c r="D14" s="18">
        <v>3047.14</v>
      </c>
      <c r="E14" s="18">
        <v>3112.32</v>
      </c>
      <c r="F14" s="18">
        <v>3173.89</v>
      </c>
      <c r="G14" s="18">
        <v>3231.98</v>
      </c>
      <c r="H14" s="18">
        <v>3286.7</v>
      </c>
      <c r="I14" s="18">
        <v>3338.17</v>
      </c>
      <c r="J14" s="18">
        <v>3386.52</v>
      </c>
      <c r="K14" s="18">
        <v>3431.91</v>
      </c>
      <c r="L14" s="18">
        <v>3474.45</v>
      </c>
      <c r="M14" s="18">
        <v>3514.27</v>
      </c>
      <c r="N14" s="18">
        <v>3551.54</v>
      </c>
      <c r="O14" s="18">
        <v>3586.38</v>
      </c>
      <c r="P14" s="18">
        <v>3618.92</v>
      </c>
      <c r="Q14" s="18">
        <v>3649.29</v>
      </c>
      <c r="R14" s="18">
        <v>3690.09</v>
      </c>
      <c r="S14" s="18">
        <v>3728.25</v>
      </c>
      <c r="T14" s="18">
        <v>3763.91</v>
      </c>
      <c r="U14" s="18">
        <v>3797.22</v>
      </c>
      <c r="V14" s="18">
        <v>3828.29</v>
      </c>
      <c r="W14" s="18">
        <v>3857.28</v>
      </c>
      <c r="X14" s="18">
        <v>3884.29</v>
      </c>
      <c r="Y14" s="18">
        <v>3909.45</v>
      </c>
      <c r="Z14" s="18">
        <v>3932.87</v>
      </c>
      <c r="AA14" s="18">
        <v>3954.67</v>
      </c>
      <c r="AB14" s="18">
        <v>3974.95</v>
      </c>
      <c r="AC14" s="18">
        <v>3993.8</v>
      </c>
      <c r="AD14" s="18">
        <v>4011.32</v>
      </c>
      <c r="AE14" s="18">
        <v>4027.6</v>
      </c>
      <c r="AF14" s="18">
        <v>4042.72</v>
      </c>
      <c r="AG14" s="18">
        <v>4056.75</v>
      </c>
      <c r="AH14" s="18">
        <v>4069.77</v>
      </c>
      <c r="AI14" s="18">
        <v>4081.87</v>
      </c>
      <c r="AJ14" s="18">
        <v>4093.09</v>
      </c>
      <c r="AK14" s="18">
        <v>4103.4799999999996</v>
      </c>
      <c r="AL14" s="18">
        <v>4103.4799999999996</v>
      </c>
      <c r="AM14" s="18">
        <v>4103.4799999999996</v>
      </c>
      <c r="AN14" s="18">
        <v>4103.4799999999996</v>
      </c>
      <c r="AO14" s="18">
        <v>4103.4799999999996</v>
      </c>
      <c r="AP14" s="18">
        <v>4103.4799999999996</v>
      </c>
      <c r="AQ14" s="18">
        <v>4103.4799999999996</v>
      </c>
      <c r="AR14" s="18">
        <v>4103.4799999999996</v>
      </c>
      <c r="AS14" s="18">
        <v>4103.4799999999996</v>
      </c>
      <c r="AT14" s="18">
        <v>4103.4799999999996</v>
      </c>
      <c r="AU14" s="18">
        <v>4103.4799999999996</v>
      </c>
      <c r="AV14" s="18">
        <v>4103.4799999999996</v>
      </c>
      <c r="AW14" s="18">
        <v>4103.4799999999996</v>
      </c>
      <c r="AX14" s="19">
        <v>9</v>
      </c>
      <c r="AY14" s="19"/>
    </row>
    <row r="15" spans="1:51" ht="15.6" x14ac:dyDescent="0.25">
      <c r="A15" s="17">
        <v>13</v>
      </c>
      <c r="B15" s="18">
        <v>3003.64</v>
      </c>
      <c r="C15" s="18">
        <v>3093.75</v>
      </c>
      <c r="D15" s="18">
        <v>3179.61</v>
      </c>
      <c r="E15" s="18">
        <v>3261.21</v>
      </c>
      <c r="F15" s="18">
        <v>3338.65</v>
      </c>
      <c r="G15" s="18">
        <v>3411.98</v>
      </c>
      <c r="H15" s="18">
        <v>3481.3</v>
      </c>
      <c r="I15" s="18">
        <v>3546.71</v>
      </c>
      <c r="J15" s="18">
        <v>3608.37</v>
      </c>
      <c r="K15" s="18">
        <v>3666.39</v>
      </c>
      <c r="L15" s="18">
        <v>3720.91</v>
      </c>
      <c r="M15" s="18">
        <v>3772.1</v>
      </c>
      <c r="N15" s="18">
        <v>3820.11</v>
      </c>
      <c r="O15" s="18">
        <v>3865.07</v>
      </c>
      <c r="P15" s="18">
        <v>3907.16</v>
      </c>
      <c r="Q15" s="18">
        <v>3946.51</v>
      </c>
      <c r="R15" s="18">
        <v>3993.08</v>
      </c>
      <c r="S15" s="18">
        <v>4036.67</v>
      </c>
      <c r="T15" s="18">
        <v>4077.43</v>
      </c>
      <c r="U15" s="18">
        <v>4115.5200000000004</v>
      </c>
      <c r="V15" s="18">
        <v>4151.07</v>
      </c>
      <c r="W15" s="18">
        <v>4184.24</v>
      </c>
      <c r="X15" s="18">
        <v>4215.18</v>
      </c>
      <c r="Y15" s="18">
        <v>4243.99</v>
      </c>
      <c r="Z15" s="18">
        <v>4270.83</v>
      </c>
      <c r="AA15" s="18">
        <v>4295.82</v>
      </c>
      <c r="AB15" s="18">
        <v>4319.0600000000004</v>
      </c>
      <c r="AC15" s="18">
        <v>4340.68</v>
      </c>
      <c r="AD15" s="18">
        <v>4360.79</v>
      </c>
      <c r="AE15" s="18">
        <v>4379.47</v>
      </c>
      <c r="AF15" s="18">
        <v>4396.8100000000004</v>
      </c>
      <c r="AG15" s="18">
        <v>4412.93</v>
      </c>
      <c r="AH15" s="18">
        <v>4427.88</v>
      </c>
      <c r="AI15" s="18">
        <v>4441.7700000000004</v>
      </c>
      <c r="AJ15" s="18">
        <v>4454.6499999999996</v>
      </c>
      <c r="AK15" s="18">
        <v>4466.6000000000004</v>
      </c>
      <c r="AL15" s="18">
        <v>4466.6000000000004</v>
      </c>
      <c r="AM15" s="18">
        <v>4466.6000000000004</v>
      </c>
      <c r="AN15" s="18">
        <v>4466.6000000000004</v>
      </c>
      <c r="AO15" s="18">
        <v>4466.6000000000004</v>
      </c>
      <c r="AP15" s="18">
        <v>4466.6000000000004</v>
      </c>
      <c r="AQ15" s="18">
        <v>4466.6000000000004</v>
      </c>
      <c r="AR15" s="18">
        <v>4466.6000000000004</v>
      </c>
      <c r="AS15" s="18">
        <v>4466.6000000000004</v>
      </c>
      <c r="AT15" s="18">
        <v>4466.6000000000004</v>
      </c>
      <c r="AU15" s="18">
        <v>4466.6000000000004</v>
      </c>
      <c r="AV15" s="18">
        <v>4466.6000000000004</v>
      </c>
      <c r="AW15" s="18">
        <v>4466.6000000000004</v>
      </c>
      <c r="AX15" s="19">
        <v>10</v>
      </c>
      <c r="AY15" s="19"/>
    </row>
    <row r="16" spans="1:51" ht="15.6" x14ac:dyDescent="0.25">
      <c r="A16" s="17" t="s">
        <v>67</v>
      </c>
      <c r="B16" s="18">
        <v>3003.64</v>
      </c>
      <c r="C16" s="18">
        <v>3105.76</v>
      </c>
      <c r="D16" s="18">
        <v>3203.45</v>
      </c>
      <c r="E16" s="18">
        <v>3296.64</v>
      </c>
      <c r="F16" s="18">
        <v>3385.34</v>
      </c>
      <c r="G16" s="18">
        <v>3469.61</v>
      </c>
      <c r="H16" s="18">
        <v>3549.5</v>
      </c>
      <c r="I16" s="18">
        <v>3625.1</v>
      </c>
      <c r="J16" s="18">
        <v>3696.5</v>
      </c>
      <c r="K16" s="18">
        <v>3763.87</v>
      </c>
      <c r="L16" s="18">
        <v>3827.31</v>
      </c>
      <c r="M16" s="18">
        <v>3886.98</v>
      </c>
      <c r="N16" s="18">
        <v>3943.05</v>
      </c>
      <c r="O16" s="18">
        <v>3995.65</v>
      </c>
      <c r="P16" s="18">
        <v>4044.95</v>
      </c>
      <c r="Q16" s="18">
        <v>4091.13</v>
      </c>
      <c r="R16" s="18">
        <v>4134.33</v>
      </c>
      <c r="S16" s="18">
        <v>4174.7</v>
      </c>
      <c r="T16" s="18">
        <v>4212.42</v>
      </c>
      <c r="U16" s="18">
        <v>4247.62</v>
      </c>
      <c r="V16" s="18">
        <v>4280.45</v>
      </c>
      <c r="W16" s="18">
        <v>4311.05</v>
      </c>
      <c r="X16" s="18">
        <v>4339.58</v>
      </c>
      <c r="Y16" s="18">
        <v>4366.12</v>
      </c>
      <c r="Z16" s="18">
        <v>4390.83</v>
      </c>
      <c r="AA16" s="18">
        <v>4413.8100000000004</v>
      </c>
      <c r="AB16" s="18">
        <v>4435.18</v>
      </c>
      <c r="AC16" s="18">
        <v>4455.05</v>
      </c>
      <c r="AD16" s="18">
        <v>4473.5</v>
      </c>
      <c r="AE16" s="18">
        <v>4490.6499999999996</v>
      </c>
      <c r="AF16" s="18">
        <v>4506.57</v>
      </c>
      <c r="AG16" s="18">
        <v>4521.34</v>
      </c>
      <c r="AH16" s="18">
        <v>4535.05</v>
      </c>
      <c r="AI16" s="18">
        <v>4547.79</v>
      </c>
      <c r="AJ16" s="18">
        <v>4559.59</v>
      </c>
      <c r="AK16" s="18">
        <v>4570.53</v>
      </c>
      <c r="AL16" s="18">
        <v>4570.53</v>
      </c>
      <c r="AM16" s="18">
        <v>4570.53</v>
      </c>
      <c r="AN16" s="18">
        <v>4570.53</v>
      </c>
      <c r="AO16" s="18">
        <v>4570.53</v>
      </c>
      <c r="AP16" s="18">
        <v>4570.53</v>
      </c>
      <c r="AQ16" s="18">
        <v>4570.53</v>
      </c>
      <c r="AR16" s="18">
        <v>4570.53</v>
      </c>
      <c r="AS16" s="18">
        <v>4570.53</v>
      </c>
      <c r="AT16" s="18">
        <v>4570.53</v>
      </c>
      <c r="AU16" s="18">
        <v>4570.53</v>
      </c>
      <c r="AV16" s="18">
        <v>4570.53</v>
      </c>
      <c r="AW16" s="18">
        <v>4570.53</v>
      </c>
      <c r="AX16" s="19">
        <v>11</v>
      </c>
      <c r="AY16" s="19"/>
    </row>
    <row r="17" spans="1:51" ht="15.6" x14ac:dyDescent="0.25">
      <c r="A17" s="17">
        <v>14</v>
      </c>
      <c r="B17" s="18">
        <v>3248.69</v>
      </c>
      <c r="C17" s="18">
        <v>3365.65</v>
      </c>
      <c r="D17" s="18">
        <v>3477.73</v>
      </c>
      <c r="E17" s="18">
        <v>3584.85</v>
      </c>
      <c r="F17" s="18">
        <v>3686.99</v>
      </c>
      <c r="G17" s="18">
        <v>3784.16</v>
      </c>
      <c r="H17" s="18">
        <v>3876.41</v>
      </c>
      <c r="I17" s="18">
        <v>3963.82</v>
      </c>
      <c r="J17" s="18">
        <v>4046.51</v>
      </c>
      <c r="K17" s="18">
        <v>4124.58</v>
      </c>
      <c r="L17" s="18">
        <v>4198.2</v>
      </c>
      <c r="M17" s="18">
        <v>4267.51</v>
      </c>
      <c r="N17" s="18">
        <v>4332.68</v>
      </c>
      <c r="O17" s="18">
        <v>4393.88</v>
      </c>
      <c r="P17" s="18">
        <v>4451.28</v>
      </c>
      <c r="Q17" s="18">
        <v>4505.09</v>
      </c>
      <c r="R17" s="18">
        <v>4561.05</v>
      </c>
      <c r="S17" s="18">
        <v>4613.45</v>
      </c>
      <c r="T17" s="18">
        <v>4662.49</v>
      </c>
      <c r="U17" s="18">
        <v>4708.32</v>
      </c>
      <c r="V17" s="18">
        <v>4751.1400000000003</v>
      </c>
      <c r="W17" s="18">
        <v>4791.1099999999997</v>
      </c>
      <c r="X17" s="18">
        <v>4828.3999999999996</v>
      </c>
      <c r="Y17" s="18">
        <v>4863.1400000000003</v>
      </c>
      <c r="Z17" s="18">
        <v>4895.51</v>
      </c>
      <c r="AA17" s="18">
        <v>4925.67</v>
      </c>
      <c r="AB17" s="18">
        <v>4953.7299999999996</v>
      </c>
      <c r="AC17" s="18">
        <v>4979.83</v>
      </c>
      <c r="AD17" s="18">
        <v>5004.1000000000004</v>
      </c>
      <c r="AE17" s="18">
        <v>5026.66</v>
      </c>
      <c r="AF17" s="18">
        <v>5047.62</v>
      </c>
      <c r="AG17" s="18">
        <v>5067.09</v>
      </c>
      <c r="AH17" s="18">
        <v>5085.17</v>
      </c>
      <c r="AI17" s="18">
        <v>5101.96</v>
      </c>
      <c r="AJ17" s="18">
        <v>5117.54</v>
      </c>
      <c r="AK17" s="18">
        <v>5131.9799999999996</v>
      </c>
      <c r="AL17" s="18">
        <v>5131.9799999999996</v>
      </c>
      <c r="AM17" s="18">
        <v>5131.9799999999996</v>
      </c>
      <c r="AN17" s="18">
        <v>5131.9799999999996</v>
      </c>
      <c r="AO17" s="18">
        <v>5131.9799999999996</v>
      </c>
      <c r="AP17" s="18">
        <v>5131.9799999999996</v>
      </c>
      <c r="AQ17" s="18">
        <v>5131.9799999999996</v>
      </c>
      <c r="AR17" s="18">
        <v>5131.9799999999996</v>
      </c>
      <c r="AS17" s="18">
        <v>5131.9799999999996</v>
      </c>
      <c r="AT17" s="18">
        <v>5131.9799999999996</v>
      </c>
      <c r="AU17" s="18">
        <v>5131.9799999999996</v>
      </c>
      <c r="AV17" s="18">
        <v>5131.9799999999996</v>
      </c>
      <c r="AW17" s="18">
        <v>5131.9799999999996</v>
      </c>
      <c r="AX17" s="19">
        <v>12</v>
      </c>
      <c r="AY17" s="19"/>
    </row>
    <row r="18" spans="1:51" ht="15.6" x14ac:dyDescent="0.25">
      <c r="A18" s="17">
        <v>15</v>
      </c>
      <c r="B18" s="18">
        <v>3479.74</v>
      </c>
      <c r="C18" s="18">
        <v>3605.01</v>
      </c>
      <c r="D18" s="18">
        <v>3725.06</v>
      </c>
      <c r="E18" s="18">
        <v>3839.81</v>
      </c>
      <c r="F18" s="18">
        <v>3949.21</v>
      </c>
      <c r="G18" s="18">
        <v>4053.3</v>
      </c>
      <c r="H18" s="18">
        <v>4152.1099999999997</v>
      </c>
      <c r="I18" s="18">
        <v>4245.74</v>
      </c>
      <c r="J18" s="18">
        <v>4334.3100000000004</v>
      </c>
      <c r="K18" s="18">
        <v>4417.92</v>
      </c>
      <c r="L18" s="18">
        <v>4496.78</v>
      </c>
      <c r="M18" s="18">
        <v>4571.01</v>
      </c>
      <c r="N18" s="18">
        <v>4640.82</v>
      </c>
      <c r="O18" s="18">
        <v>4706.37</v>
      </c>
      <c r="P18" s="18">
        <v>4767.87</v>
      </c>
      <c r="Q18" s="18">
        <v>4825.49</v>
      </c>
      <c r="R18" s="18">
        <v>4885.43</v>
      </c>
      <c r="S18" s="18">
        <v>4941.57</v>
      </c>
      <c r="T18" s="18">
        <v>4994.09</v>
      </c>
      <c r="U18" s="18">
        <v>5043.18</v>
      </c>
      <c r="V18" s="18">
        <v>5089.05</v>
      </c>
      <c r="W18" s="18">
        <v>5131.8599999999997</v>
      </c>
      <c r="X18" s="18">
        <v>5171.79</v>
      </c>
      <c r="Y18" s="18">
        <v>5209.01</v>
      </c>
      <c r="Z18" s="18">
        <v>5243.69</v>
      </c>
      <c r="AA18" s="18">
        <v>5275.98</v>
      </c>
      <c r="AB18" s="18">
        <v>5306.04</v>
      </c>
      <c r="AC18" s="18">
        <v>5334</v>
      </c>
      <c r="AD18" s="18">
        <v>5360</v>
      </c>
      <c r="AE18" s="18">
        <v>5384.16</v>
      </c>
      <c r="AF18" s="18">
        <v>5406.61</v>
      </c>
      <c r="AG18" s="18">
        <v>5427.47</v>
      </c>
      <c r="AH18" s="18">
        <v>5446.84</v>
      </c>
      <c r="AI18" s="18">
        <v>5464.82</v>
      </c>
      <c r="AJ18" s="18">
        <v>5481.5</v>
      </c>
      <c r="AK18" s="18">
        <v>5496.98</v>
      </c>
      <c r="AL18" s="18">
        <v>5496.98</v>
      </c>
      <c r="AM18" s="18">
        <v>5496.98</v>
      </c>
      <c r="AN18" s="18">
        <v>5496.98</v>
      </c>
      <c r="AO18" s="18">
        <v>5496.98</v>
      </c>
      <c r="AP18" s="18">
        <v>5496.98</v>
      </c>
      <c r="AQ18" s="18">
        <v>5496.98</v>
      </c>
      <c r="AR18" s="18">
        <v>5496.98</v>
      </c>
      <c r="AS18" s="18">
        <v>5496.98</v>
      </c>
      <c r="AT18" s="18">
        <v>5496.98</v>
      </c>
      <c r="AU18" s="18">
        <v>5496.98</v>
      </c>
      <c r="AV18" s="18">
        <v>5496.98</v>
      </c>
      <c r="AW18" s="18">
        <v>5496.98</v>
      </c>
      <c r="AX18" s="19">
        <v>13</v>
      </c>
      <c r="AY18" s="19"/>
    </row>
    <row r="19" spans="1:51" ht="15.6" x14ac:dyDescent="0.25">
      <c r="A19" s="17">
        <v>16</v>
      </c>
      <c r="B19" s="18">
        <v>3794.81</v>
      </c>
      <c r="C19" s="18">
        <v>3935.22</v>
      </c>
      <c r="D19" s="18">
        <v>4069.91</v>
      </c>
      <c r="E19" s="18">
        <v>4198.75</v>
      </c>
      <c r="F19" s="18">
        <v>4321.71</v>
      </c>
      <c r="G19" s="18">
        <v>4438.76</v>
      </c>
      <c r="H19" s="18">
        <v>4549.99</v>
      </c>
      <c r="I19" s="18">
        <v>4655.4399999999996</v>
      </c>
      <c r="J19" s="18">
        <v>4755.25</v>
      </c>
      <c r="K19" s="18">
        <v>4849.55</v>
      </c>
      <c r="L19" s="18">
        <v>4938.5</v>
      </c>
      <c r="M19" s="18">
        <v>5022.29</v>
      </c>
      <c r="N19" s="18">
        <v>5101.12</v>
      </c>
      <c r="O19" s="18">
        <v>5175.18</v>
      </c>
      <c r="P19" s="18">
        <v>5244.67</v>
      </c>
      <c r="Q19" s="18">
        <v>5309.83</v>
      </c>
      <c r="R19" s="18">
        <v>5379.09</v>
      </c>
      <c r="S19" s="18">
        <v>5443.98</v>
      </c>
      <c r="T19" s="18">
        <v>5504.73</v>
      </c>
      <c r="U19" s="18">
        <v>5561.55</v>
      </c>
      <c r="V19" s="18">
        <v>5614.66</v>
      </c>
      <c r="W19" s="18">
        <v>5664.25</v>
      </c>
      <c r="X19" s="18">
        <v>5710.53</v>
      </c>
      <c r="Y19" s="18">
        <v>5753.68</v>
      </c>
      <c r="Z19" s="18">
        <v>5793.91</v>
      </c>
      <c r="AA19" s="18">
        <v>5831.37</v>
      </c>
      <c r="AB19" s="18">
        <v>5866.25</v>
      </c>
      <c r="AC19" s="18">
        <v>5898.7</v>
      </c>
      <c r="AD19" s="18">
        <v>5928.89</v>
      </c>
      <c r="AE19" s="18">
        <v>5956.96</v>
      </c>
      <c r="AF19" s="18">
        <v>5983.04</v>
      </c>
      <c r="AG19" s="18">
        <v>6007.28</v>
      </c>
      <c r="AH19" s="18">
        <v>6029.78</v>
      </c>
      <c r="AI19" s="18">
        <v>6050.68</v>
      </c>
      <c r="AJ19" s="18">
        <v>6070.08</v>
      </c>
      <c r="AK19" s="18">
        <v>6088.08</v>
      </c>
      <c r="AL19" s="18">
        <v>6088.08</v>
      </c>
      <c r="AM19" s="18">
        <v>6088.08</v>
      </c>
      <c r="AN19" s="18">
        <v>6088.08</v>
      </c>
      <c r="AO19" s="18">
        <v>6088.08</v>
      </c>
      <c r="AP19" s="18">
        <v>6088.08</v>
      </c>
      <c r="AQ19" s="18">
        <v>6088.08</v>
      </c>
      <c r="AR19" s="18">
        <v>6088.08</v>
      </c>
      <c r="AS19" s="18">
        <v>6088.08</v>
      </c>
      <c r="AT19" s="18">
        <v>6088.08</v>
      </c>
      <c r="AU19" s="18">
        <v>6088.08</v>
      </c>
      <c r="AV19" s="18">
        <v>6088.08</v>
      </c>
      <c r="AW19" s="18">
        <v>6088.08</v>
      </c>
      <c r="AX19" s="19">
        <v>14</v>
      </c>
      <c r="AY19" s="19"/>
    </row>
    <row r="20" spans="1:51" ht="15.6" x14ac:dyDescent="0.25">
      <c r="A20" s="17">
        <v>17</v>
      </c>
      <c r="B20" s="18">
        <v>4102.88</v>
      </c>
      <c r="C20" s="18">
        <v>4246.4799999999996</v>
      </c>
      <c r="D20" s="18">
        <v>4383.95</v>
      </c>
      <c r="E20" s="18">
        <v>4515.25</v>
      </c>
      <c r="F20" s="18">
        <v>4640.32</v>
      </c>
      <c r="G20" s="18">
        <v>4759.2299999999996</v>
      </c>
      <c r="H20" s="18">
        <v>4872.03</v>
      </c>
      <c r="I20" s="18">
        <v>4978.83</v>
      </c>
      <c r="J20" s="18">
        <v>5079.8100000000004</v>
      </c>
      <c r="K20" s="18">
        <v>5175.09</v>
      </c>
      <c r="L20" s="18">
        <v>5264.89</v>
      </c>
      <c r="M20" s="18">
        <v>5349.39</v>
      </c>
      <c r="N20" s="18">
        <v>5428.82</v>
      </c>
      <c r="O20" s="18">
        <v>5503.38</v>
      </c>
      <c r="P20" s="18">
        <v>5573.28</v>
      </c>
      <c r="Q20" s="18">
        <v>5638.77</v>
      </c>
      <c r="R20" s="18">
        <v>5698.3</v>
      </c>
      <c r="S20" s="18">
        <v>5753.96</v>
      </c>
      <c r="T20" s="18">
        <v>5805.94</v>
      </c>
      <c r="U20" s="18">
        <v>5854.46</v>
      </c>
      <c r="V20" s="18">
        <v>5899.71</v>
      </c>
      <c r="W20" s="18">
        <v>5941.9</v>
      </c>
      <c r="X20" s="18">
        <v>5981.2</v>
      </c>
      <c r="Y20" s="18">
        <v>6017.79</v>
      </c>
      <c r="Z20" s="18">
        <v>6051.84</v>
      </c>
      <c r="AA20" s="18">
        <v>6083.52</v>
      </c>
      <c r="AB20" s="18">
        <v>6112.98</v>
      </c>
      <c r="AC20" s="18">
        <v>6140.36</v>
      </c>
      <c r="AD20" s="18">
        <v>6165.8</v>
      </c>
      <c r="AE20" s="18">
        <v>6189.42</v>
      </c>
      <c r="AF20" s="18">
        <v>6211.37</v>
      </c>
      <c r="AG20" s="18">
        <v>6231.73</v>
      </c>
      <c r="AH20" s="18">
        <v>6250.63</v>
      </c>
      <c r="AI20" s="18">
        <v>6268.17</v>
      </c>
      <c r="AJ20" s="18">
        <v>6284.43</v>
      </c>
      <c r="AK20" s="18">
        <v>6299.52</v>
      </c>
      <c r="AL20" s="18">
        <v>6299.52</v>
      </c>
      <c r="AM20" s="18">
        <v>6299.52</v>
      </c>
      <c r="AN20" s="18">
        <v>6299.52</v>
      </c>
      <c r="AO20" s="18">
        <v>6299.52</v>
      </c>
      <c r="AP20" s="18">
        <v>6299.52</v>
      </c>
      <c r="AQ20" s="18">
        <v>6299.52</v>
      </c>
      <c r="AR20" s="18">
        <v>6299.52</v>
      </c>
      <c r="AS20" s="18">
        <v>6299.52</v>
      </c>
      <c r="AT20" s="18">
        <v>6299.52</v>
      </c>
      <c r="AU20" s="18">
        <v>6299.52</v>
      </c>
      <c r="AV20" s="18">
        <v>6299.52</v>
      </c>
      <c r="AW20" s="18">
        <v>6299.52</v>
      </c>
      <c r="AX20" s="19">
        <v>15</v>
      </c>
      <c r="AY20" s="19"/>
    </row>
    <row r="21" spans="1:51" ht="15.6" x14ac:dyDescent="0.25">
      <c r="A21" s="17">
        <v>18</v>
      </c>
      <c r="B21" s="18">
        <v>4508.97</v>
      </c>
      <c r="C21" s="18">
        <v>4666.78</v>
      </c>
      <c r="D21" s="18">
        <v>4817.8599999999997</v>
      </c>
      <c r="E21" s="18">
        <v>4962.1499999999996</v>
      </c>
      <c r="F21" s="18">
        <v>5099.6099999999997</v>
      </c>
      <c r="G21" s="18">
        <v>5230.28</v>
      </c>
      <c r="H21" s="18">
        <v>5354.24</v>
      </c>
      <c r="I21" s="18">
        <v>5471.62</v>
      </c>
      <c r="J21" s="18">
        <v>5582.58</v>
      </c>
      <c r="K21" s="18">
        <v>5687.31</v>
      </c>
      <c r="L21" s="18">
        <v>5785.99</v>
      </c>
      <c r="M21" s="18">
        <v>5878.86</v>
      </c>
      <c r="N21" s="18">
        <v>5966.14</v>
      </c>
      <c r="O21" s="18">
        <v>6048.07</v>
      </c>
      <c r="P21" s="18">
        <v>6124.9</v>
      </c>
      <c r="Q21" s="18">
        <v>6196.87</v>
      </c>
      <c r="R21" s="18">
        <v>6262.3</v>
      </c>
      <c r="S21" s="18">
        <v>6323.46</v>
      </c>
      <c r="T21" s="18">
        <v>6380.59</v>
      </c>
      <c r="U21" s="18">
        <v>6433.91</v>
      </c>
      <c r="V21" s="18">
        <v>6483.65</v>
      </c>
      <c r="W21" s="18">
        <v>6530</v>
      </c>
      <c r="X21" s="18">
        <v>6573.2</v>
      </c>
      <c r="Y21" s="18">
        <v>6613.41</v>
      </c>
      <c r="Z21" s="18">
        <v>6650.83</v>
      </c>
      <c r="AA21" s="18">
        <v>6685.65</v>
      </c>
      <c r="AB21" s="18">
        <v>6718.02</v>
      </c>
      <c r="AC21" s="18">
        <v>6748.11</v>
      </c>
      <c r="AD21" s="18">
        <v>6776.06</v>
      </c>
      <c r="AE21" s="18">
        <v>6802.03</v>
      </c>
      <c r="AF21" s="18">
        <v>6826.14</v>
      </c>
      <c r="AG21" s="18">
        <v>6848.52</v>
      </c>
      <c r="AH21" s="18">
        <v>6869.3</v>
      </c>
      <c r="AI21" s="18">
        <v>6888.57</v>
      </c>
      <c r="AJ21" s="18">
        <v>6906.44</v>
      </c>
      <c r="AK21" s="18">
        <v>6923.03</v>
      </c>
      <c r="AL21" s="18">
        <v>6923.03</v>
      </c>
      <c r="AM21" s="18">
        <v>6923.03</v>
      </c>
      <c r="AN21" s="18">
        <v>6923.03</v>
      </c>
      <c r="AO21" s="18">
        <v>6923.03</v>
      </c>
      <c r="AP21" s="18">
        <v>6923.03</v>
      </c>
      <c r="AQ21" s="18">
        <v>6923.03</v>
      </c>
      <c r="AR21" s="18">
        <v>6923.03</v>
      </c>
      <c r="AS21" s="18">
        <v>6923.03</v>
      </c>
      <c r="AT21" s="18">
        <v>6923.03</v>
      </c>
      <c r="AU21" s="18">
        <v>6923.03</v>
      </c>
      <c r="AV21" s="18">
        <v>6923.03</v>
      </c>
      <c r="AW21" s="18">
        <v>6923.03</v>
      </c>
      <c r="AX21" s="19">
        <v>16</v>
      </c>
      <c r="AY21" s="19"/>
    </row>
    <row r="22" spans="1:51" ht="15.6" x14ac:dyDescent="0.25">
      <c r="A22" s="17">
        <v>19</v>
      </c>
      <c r="B22" s="18">
        <v>4915.05</v>
      </c>
      <c r="C22" s="18">
        <v>5087.09</v>
      </c>
      <c r="D22" s="18">
        <v>5251.77</v>
      </c>
      <c r="E22" s="18">
        <v>5409.05</v>
      </c>
      <c r="F22" s="18">
        <v>5558.88</v>
      </c>
      <c r="G22" s="18">
        <v>5701.32</v>
      </c>
      <c r="H22" s="18">
        <v>5836.44</v>
      </c>
      <c r="I22" s="18">
        <v>5964.4</v>
      </c>
      <c r="J22" s="18">
        <v>6085.36</v>
      </c>
      <c r="K22" s="18">
        <v>6199.52</v>
      </c>
      <c r="L22" s="18">
        <v>6307.08</v>
      </c>
      <c r="M22" s="18">
        <v>6408.32</v>
      </c>
      <c r="N22" s="18">
        <v>6503.47</v>
      </c>
      <c r="O22" s="18">
        <v>6592.78</v>
      </c>
      <c r="P22" s="18">
        <v>6676.52</v>
      </c>
      <c r="Q22" s="18">
        <v>6754.98</v>
      </c>
      <c r="R22" s="18">
        <v>6826.3</v>
      </c>
      <c r="S22" s="18">
        <v>6892.97</v>
      </c>
      <c r="T22" s="18">
        <v>6955.24</v>
      </c>
      <c r="U22" s="18">
        <v>7013.36</v>
      </c>
      <c r="V22" s="18">
        <v>7067.57</v>
      </c>
      <c r="W22" s="18">
        <v>7118.1</v>
      </c>
      <c r="X22" s="18">
        <v>7165.19</v>
      </c>
      <c r="Y22" s="18">
        <v>7209.02</v>
      </c>
      <c r="Z22" s="18">
        <v>7249.82</v>
      </c>
      <c r="AA22" s="18">
        <v>7287.77</v>
      </c>
      <c r="AB22" s="18">
        <v>7323.05</v>
      </c>
      <c r="AC22" s="18">
        <v>7355.85</v>
      </c>
      <c r="AD22" s="18">
        <v>7386.33</v>
      </c>
      <c r="AE22" s="18">
        <v>7414.63</v>
      </c>
      <c r="AF22" s="18">
        <v>7440.92</v>
      </c>
      <c r="AG22" s="18">
        <v>7465.31</v>
      </c>
      <c r="AH22" s="18">
        <v>7487.95</v>
      </c>
      <c r="AI22" s="18">
        <v>7508.97</v>
      </c>
      <c r="AJ22" s="18">
        <v>7528.45</v>
      </c>
      <c r="AK22" s="18">
        <v>7546.53</v>
      </c>
      <c r="AL22" s="18">
        <v>7546.53</v>
      </c>
      <c r="AM22" s="18">
        <v>7546.53</v>
      </c>
      <c r="AN22" s="18">
        <v>7546.53</v>
      </c>
      <c r="AO22" s="18">
        <v>7546.53</v>
      </c>
      <c r="AP22" s="18">
        <v>7546.53</v>
      </c>
      <c r="AQ22" s="18">
        <v>7546.53</v>
      </c>
      <c r="AR22" s="18">
        <v>7546.53</v>
      </c>
      <c r="AS22" s="18">
        <v>7546.53</v>
      </c>
      <c r="AT22" s="18">
        <v>7546.53</v>
      </c>
      <c r="AU22" s="18">
        <v>7546.53</v>
      </c>
      <c r="AV22" s="18">
        <v>7546.53</v>
      </c>
      <c r="AW22" s="18">
        <v>7546.53</v>
      </c>
      <c r="AX22" s="19">
        <v>17</v>
      </c>
      <c r="AY22" s="19"/>
    </row>
    <row r="23" spans="1:51" ht="15.6" x14ac:dyDescent="0.25">
      <c r="A23" s="17">
        <v>20</v>
      </c>
      <c r="B23" s="18">
        <v>5321.14</v>
      </c>
      <c r="C23" s="18">
        <v>5507.38</v>
      </c>
      <c r="D23" s="18">
        <v>5685.68</v>
      </c>
      <c r="E23" s="18">
        <v>5855.95</v>
      </c>
      <c r="F23" s="18">
        <v>6018.17</v>
      </c>
      <c r="G23" s="18">
        <v>6172.37</v>
      </c>
      <c r="H23" s="18">
        <v>6318.66</v>
      </c>
      <c r="I23" s="18">
        <v>6457.19</v>
      </c>
      <c r="J23" s="18">
        <v>6588.14</v>
      </c>
      <c r="K23" s="18">
        <v>6711.72</v>
      </c>
      <c r="L23" s="18">
        <v>6828.19</v>
      </c>
      <c r="M23" s="18">
        <v>6937.79</v>
      </c>
      <c r="N23" s="18">
        <v>7040.79</v>
      </c>
      <c r="O23" s="18">
        <v>7137.48</v>
      </c>
      <c r="P23" s="18">
        <v>7228.15</v>
      </c>
      <c r="Q23" s="18">
        <v>7313.08</v>
      </c>
      <c r="R23" s="18">
        <v>7390.3</v>
      </c>
      <c r="S23" s="18">
        <v>7462.48</v>
      </c>
      <c r="T23" s="18">
        <v>7529.89</v>
      </c>
      <c r="U23" s="18">
        <v>7592.81</v>
      </c>
      <c r="V23" s="18">
        <v>7651.51</v>
      </c>
      <c r="W23" s="18">
        <v>7706.22</v>
      </c>
      <c r="X23" s="18">
        <v>7757.19</v>
      </c>
      <c r="Y23" s="18">
        <v>7804.64</v>
      </c>
      <c r="Z23" s="18">
        <v>7848.81</v>
      </c>
      <c r="AA23" s="18">
        <v>7889.9</v>
      </c>
      <c r="AB23" s="18">
        <v>7928.09</v>
      </c>
      <c r="AC23" s="18">
        <v>7963.6</v>
      </c>
      <c r="AD23" s="18">
        <v>7996.59</v>
      </c>
      <c r="AE23" s="18">
        <v>8027.24</v>
      </c>
      <c r="AF23" s="18">
        <v>8055.69</v>
      </c>
      <c r="AG23" s="18">
        <v>8082.11</v>
      </c>
      <c r="AH23" s="18">
        <v>8106.62</v>
      </c>
      <c r="AI23" s="18">
        <v>8129.36</v>
      </c>
      <c r="AJ23" s="18">
        <v>8150.46</v>
      </c>
      <c r="AK23" s="18">
        <v>8170.03</v>
      </c>
      <c r="AL23" s="18">
        <v>8170.03</v>
      </c>
      <c r="AM23" s="18">
        <v>8170.03</v>
      </c>
      <c r="AN23" s="18">
        <v>8170.03</v>
      </c>
      <c r="AO23" s="18">
        <v>8170.03</v>
      </c>
      <c r="AP23" s="18">
        <v>8170.03</v>
      </c>
      <c r="AQ23" s="18">
        <v>8170.03</v>
      </c>
      <c r="AR23" s="18">
        <v>8170.03</v>
      </c>
      <c r="AS23" s="18">
        <v>8170.03</v>
      </c>
      <c r="AT23" s="18">
        <v>8170.03</v>
      </c>
      <c r="AU23" s="18">
        <v>8170.03</v>
      </c>
      <c r="AV23" s="18">
        <v>8170.03</v>
      </c>
      <c r="AW23" s="18">
        <v>8170.03</v>
      </c>
      <c r="AX23" s="19">
        <v>18</v>
      </c>
      <c r="AY23" s="19"/>
    </row>
    <row r="25" spans="1:51" x14ac:dyDescent="0.25">
      <c r="B25" s="20"/>
      <c r="C25" s="20"/>
      <c r="D25" s="20"/>
      <c r="E25" s="20"/>
      <c r="F25" s="20"/>
      <c r="G25" s="20"/>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row>
    <row r="26" spans="1:51" x14ac:dyDescent="0.25">
      <c r="B26" s="20"/>
      <c r="C26" s="20"/>
      <c r="D26" s="20"/>
      <c r="E26" s="20"/>
      <c r="F26" s="20"/>
      <c r="G26" s="20"/>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row>
    <row r="27" spans="1:51" x14ac:dyDescent="0.25">
      <c r="B27" s="20"/>
      <c r="C27" s="20"/>
      <c r="D27" s="20"/>
      <c r="E27" s="20"/>
      <c r="F27" s="20"/>
      <c r="G27" s="20"/>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row>
    <row r="28" spans="1:51" x14ac:dyDescent="0.25">
      <c r="B28" s="20"/>
      <c r="C28" s="20"/>
      <c r="D28" s="20"/>
      <c r="E28" s="20"/>
      <c r="F28" s="20"/>
      <c r="G28" s="20"/>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row>
    <row r="29" spans="1:51" x14ac:dyDescent="0.25">
      <c r="B29" s="20"/>
      <c r="C29" s="20"/>
      <c r="D29" s="20"/>
      <c r="E29" s="20"/>
      <c r="F29" s="20"/>
      <c r="G29" s="20"/>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row>
    <row r="30" spans="1:51" x14ac:dyDescent="0.25">
      <c r="B30" s="20"/>
      <c r="C30" s="20"/>
      <c r="D30" s="20"/>
      <c r="E30" s="20"/>
      <c r="F30" s="20"/>
      <c r="G30" s="20"/>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row>
    <row r="31" spans="1:51" x14ac:dyDescent="0.25">
      <c r="B31" s="20"/>
      <c r="C31" s="20"/>
      <c r="D31" s="20"/>
      <c r="E31" s="20"/>
      <c r="F31" s="20"/>
      <c r="G31" s="20"/>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row>
    <row r="32" spans="1:51" x14ac:dyDescent="0.25">
      <c r="B32" s="20"/>
      <c r="C32" s="20"/>
      <c r="D32" s="20"/>
      <c r="E32" s="20"/>
      <c r="F32" s="20"/>
      <c r="G32" s="20"/>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row>
    <row r="33" spans="2:49" x14ac:dyDescent="0.25">
      <c r="B33" s="20"/>
      <c r="C33" s="20"/>
      <c r="D33" s="20"/>
      <c r="E33" s="20"/>
      <c r="F33" s="20"/>
      <c r="G33" s="20"/>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row>
    <row r="34" spans="2:49" x14ac:dyDescent="0.25">
      <c r="B34" s="20"/>
      <c r="C34" s="20"/>
      <c r="D34" s="20"/>
      <c r="E34" s="20"/>
      <c r="F34" s="20"/>
      <c r="G34" s="20"/>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row>
    <row r="35" spans="2:49" x14ac:dyDescent="0.25">
      <c r="B35" s="20"/>
      <c r="C35" s="20"/>
      <c r="D35" s="20"/>
      <c r="E35" s="20"/>
      <c r="F35" s="20"/>
      <c r="G35" s="20"/>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row>
    <row r="36" spans="2:49" x14ac:dyDescent="0.25">
      <c r="B36" s="20"/>
      <c r="C36" s="20"/>
      <c r="D36" s="20"/>
      <c r="E36" s="20"/>
      <c r="F36" s="20"/>
      <c r="G36" s="20"/>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row>
    <row r="37" spans="2:49" x14ac:dyDescent="0.25">
      <c r="B37" s="20"/>
      <c r="C37" s="20"/>
      <c r="D37" s="20"/>
      <c r="E37" s="20"/>
      <c r="F37" s="20"/>
      <c r="G37" s="20"/>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row>
    <row r="38" spans="2:49" x14ac:dyDescent="0.25">
      <c r="B38" s="20"/>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row>
    <row r="39" spans="2:49" x14ac:dyDescent="0.25">
      <c r="B39" s="20"/>
      <c r="C39" s="20"/>
      <c r="D39" s="20"/>
      <c r="E39" s="20"/>
      <c r="F39" s="20"/>
      <c r="G39" s="20"/>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row>
    <row r="40" spans="2:49" x14ac:dyDescent="0.25">
      <c r="B40" s="20"/>
      <c r="C40" s="20"/>
      <c r="D40" s="20"/>
      <c r="E40" s="20"/>
      <c r="F40" s="20"/>
      <c r="G40" s="20"/>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row>
    <row r="41" spans="2:49" x14ac:dyDescent="0.25">
      <c r="B41" s="20"/>
      <c r="C41" s="20"/>
      <c r="D41" s="20"/>
      <c r="E41" s="20"/>
      <c r="F41" s="20"/>
      <c r="G41" s="20"/>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row>
    <row r="42" spans="2:49" x14ac:dyDescent="0.25">
      <c r="B42" s="20"/>
      <c r="C42" s="20"/>
      <c r="D42" s="20"/>
      <c r="E42" s="20"/>
      <c r="F42" s="20"/>
      <c r="G42" s="20"/>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row>
    <row r="43" spans="2:49" x14ac:dyDescent="0.25">
      <c r="B43" s="20"/>
      <c r="C43" s="20"/>
      <c r="D43" s="20"/>
      <c r="E43" s="20"/>
      <c r="F43" s="20"/>
      <c r="G43" s="20"/>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18</vt:i4>
      </vt:variant>
    </vt:vector>
  </HeadingPairs>
  <TitlesOfParts>
    <vt:vector size="29" baseType="lpstr">
      <vt:lpstr>Paramètres</vt:lpstr>
      <vt:lpstr>Barèmes - Base</vt:lpstr>
      <vt:lpstr>Foyer</vt:lpstr>
      <vt:lpstr>Résidence</vt:lpstr>
      <vt:lpstr>Supplément</vt:lpstr>
      <vt:lpstr>Complément</vt:lpstr>
      <vt:lpstr>TPP-QPP</vt:lpstr>
      <vt:lpstr>Match code-catégorie</vt:lpstr>
      <vt:lpstr>Barèmes-cible</vt:lpstr>
      <vt:lpstr>Calculator IFIC barema</vt:lpstr>
      <vt:lpstr>Ander barema</vt:lpstr>
      <vt:lpstr>baract</vt:lpstr>
      <vt:lpstr>barèmesactuels</vt:lpstr>
      <vt:lpstr>barèmescible</vt:lpstr>
      <vt:lpstr>barsect</vt:lpstr>
      <vt:lpstr>code</vt:lpstr>
      <vt:lpstr>Complement</vt:lpstr>
      <vt:lpstr>CP1_</vt:lpstr>
      <vt:lpstr>CP2_</vt:lpstr>
      <vt:lpstr>Fonctionsdifreg</vt:lpstr>
      <vt:lpstr>Foyer</vt:lpstr>
      <vt:lpstr>niveauformation</vt:lpstr>
      <vt:lpstr>ouinon</vt:lpstr>
      <vt:lpstr>'Calculator IFIC barema'!Print_Area</vt:lpstr>
      <vt:lpstr>Residence</vt:lpstr>
      <vt:lpstr>secteur</vt:lpstr>
      <vt:lpstr>Supplement</vt:lpstr>
      <vt:lpstr>Table2</vt:lpstr>
      <vt:lpstr>TPPQPP</vt:lpstr>
    </vt:vector>
  </TitlesOfParts>
  <Company>AFOSOC VESOFO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IFIC</dc:creator>
  <cp:lastModifiedBy>Céline Dubois</cp:lastModifiedBy>
  <cp:lastPrinted>2023-03-20T14:01:16Z</cp:lastPrinted>
  <dcterms:created xsi:type="dcterms:W3CDTF">2018-03-06T17:12:27Z</dcterms:created>
  <dcterms:modified xsi:type="dcterms:W3CDTF">2024-04-30T10:33:03Z</dcterms:modified>
</cp:coreProperties>
</file>